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Report17A!$A$13:$C$413</definedName>
    <definedName name="_xlnm.Print_Area" localSheetId="8">Report17B!$A$10:$F$51</definedName>
    <definedName name="_xlnm.Print_Area" localSheetId="9">Report18!$A$9:$C$32</definedName>
    <definedName name="_xlnm.Print_Area" localSheetId="10">Report19!$A$11:$E$31</definedName>
    <definedName name="_xlnm.Print_Area" localSheetId="0">Report20!$A$11:$C$147</definedName>
    <definedName name="_xlnm.Print_Area" localSheetId="11">Report21!$A$11:$E$50</definedName>
    <definedName name="_xlnm.Print_Area" localSheetId="12">Report22!$A$11:$C$20</definedName>
    <definedName name="_xlnm.Print_Area" localSheetId="13">Report23!$A$9:$F$59</definedName>
    <definedName name="_xlnm.Print_Area" localSheetId="1">Report5!$A$10:$D$88</definedName>
    <definedName name="_xlnm.Print_Area" localSheetId="2">Report6!$A$10:$E$57</definedName>
    <definedName name="_xlnm.Print_Area" localSheetId="3">Report6A!$A$10:$F$44</definedName>
    <definedName name="_xlnm.Print_Area" localSheetId="4">Report7!$A$10:$D$43</definedName>
    <definedName name="_xlnm.Print_Area" localSheetId="5">Report8!$A$10:$D$46</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E56" i="17" l="1"/>
  <c r="F56" i="17" s="1"/>
  <c r="E55" i="17"/>
  <c r="F55" i="17" s="1"/>
  <c r="E54" i="17"/>
  <c r="F54" i="17" s="1"/>
  <c r="E53" i="17"/>
  <c r="F53" i="17" s="1"/>
  <c r="D51" i="17"/>
  <c r="C51" i="17"/>
  <c r="E50" i="17"/>
  <c r="F50" i="17" s="1"/>
  <c r="E49" i="17"/>
  <c r="F49" i="17" s="1"/>
  <c r="E48" i="17"/>
  <c r="F48" i="17" s="1"/>
  <c r="D45" i="17"/>
  <c r="D46" i="17" s="1"/>
  <c r="E46" i="17" s="1"/>
  <c r="C45" i="17"/>
  <c r="E44" i="17"/>
  <c r="F44" i="17"/>
  <c r="D42" i="17"/>
  <c r="C42" i="17"/>
  <c r="E42" i="17" s="1"/>
  <c r="F42" i="17" s="1"/>
  <c r="E41" i="17"/>
  <c r="F41" i="17"/>
  <c r="E39" i="17"/>
  <c r="F39" i="17"/>
  <c r="E38" i="17"/>
  <c r="F38" i="17"/>
  <c r="E30" i="17"/>
  <c r="F30" i="17"/>
  <c r="E29" i="17"/>
  <c r="F29" i="17"/>
  <c r="E28" i="17"/>
  <c r="F28" i="17"/>
  <c r="E27" i="17"/>
  <c r="F27" i="17"/>
  <c r="D25" i="17"/>
  <c r="C25" i="17"/>
  <c r="E24" i="17"/>
  <c r="F24" i="17"/>
  <c r="E23" i="17"/>
  <c r="F23" i="17"/>
  <c r="E22" i="17"/>
  <c r="F22" i="17"/>
  <c r="D19" i="17"/>
  <c r="D20" i="17"/>
  <c r="C19" i="17"/>
  <c r="E18" i="17"/>
  <c r="F18" i="17" s="1"/>
  <c r="D16" i="17"/>
  <c r="C16" i="17"/>
  <c r="E15" i="17"/>
  <c r="F15" i="17" s="1"/>
  <c r="E13" i="17"/>
  <c r="F13" i="17" s="1"/>
  <c r="E12" i="17"/>
  <c r="F12" i="17" s="1"/>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51" i="12"/>
  <c r="E51" i="12"/>
  <c r="D51" i="12"/>
  <c r="C51" i="12"/>
  <c r="C413" i="11"/>
  <c r="F36" i="10"/>
  <c r="E36" i="10"/>
  <c r="D35" i="10"/>
  <c r="C35" i="10"/>
  <c r="F35" i="10"/>
  <c r="F34" i="10"/>
  <c r="E34" i="10"/>
  <c r="F33" i="10"/>
  <c r="E33" i="10"/>
  <c r="F32" i="10"/>
  <c r="E32" i="10"/>
  <c r="F31" i="10"/>
  <c r="E31" i="10"/>
  <c r="F30" i="10"/>
  <c r="E30" i="10"/>
  <c r="E27" i="10"/>
  <c r="F27" i="10"/>
  <c r="D26" i="10"/>
  <c r="C26" i="10"/>
  <c r="F26" i="10" s="1"/>
  <c r="E25" i="10"/>
  <c r="F25" i="10"/>
  <c r="E24" i="10"/>
  <c r="F24" i="10"/>
  <c r="E23" i="10"/>
  <c r="F23" i="10"/>
  <c r="F22" i="10"/>
  <c r="E22" i="10"/>
  <c r="E21" i="10"/>
  <c r="F21" i="10"/>
  <c r="F18" i="10"/>
  <c r="E18" i="10"/>
  <c r="D17" i="10"/>
  <c r="C17" i="10"/>
  <c r="F17" i="10" s="1"/>
  <c r="F16" i="10"/>
  <c r="E16" i="10"/>
  <c r="F15" i="10"/>
  <c r="E15" i="10"/>
  <c r="F14" i="10"/>
  <c r="E14" i="10"/>
  <c r="F13" i="10"/>
  <c r="E13" i="10"/>
  <c r="F12" i="10"/>
  <c r="E12" i="10"/>
  <c r="C37" i="9"/>
  <c r="C29" i="9"/>
  <c r="C43" i="9"/>
  <c r="C25" i="9"/>
  <c r="C43" i="8"/>
  <c r="F13" i="7"/>
  <c r="F43" i="7" s="1"/>
  <c r="E55" i="6"/>
  <c r="E50" i="6"/>
  <c r="E57" i="6" s="1"/>
  <c r="E43" i="6"/>
  <c r="E37" i="6"/>
  <c r="E32" i="6"/>
  <c r="E25" i="6"/>
  <c r="E20" i="6"/>
  <c r="E15" i="6"/>
  <c r="D84" i="5"/>
  <c r="D81" i="5"/>
  <c r="D73" i="5"/>
  <c r="D83" i="5" s="1"/>
  <c r="D85" i="5" s="1"/>
  <c r="D65" i="5"/>
  <c r="D57" i="5"/>
  <c r="D49" i="5"/>
  <c r="D41" i="5"/>
  <c r="D33" i="5"/>
  <c r="D25" i="5"/>
  <c r="D17" i="5"/>
  <c r="E16" i="17"/>
  <c r="F16" i="17" s="1"/>
  <c r="E19" i="17"/>
  <c r="F19" i="17" s="1"/>
  <c r="C20" i="17"/>
  <c r="F20" i="17" s="1"/>
  <c r="E25" i="17"/>
  <c r="F25" i="17"/>
  <c r="C46" i="17"/>
  <c r="E51" i="17"/>
  <c r="F51" i="17" s="1"/>
  <c r="E26" i="10"/>
  <c r="E35" i="10"/>
  <c r="E20" i="17"/>
  <c r="F46" i="17" l="1"/>
  <c r="E17" i="10"/>
  <c r="E45" i="17"/>
  <c r="F45" i="17" s="1"/>
</calcChain>
</file>

<file path=xl/sharedStrings.xml><?xml version="1.0" encoding="utf-8"?>
<sst xmlns="http://schemas.openxmlformats.org/spreadsheetml/2006/main" count="1759" uniqueCount="777">
  <si>
    <t>MIDDLESEX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</si>
  <si>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</si>
  <si>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</si>
  <si>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</si>
  <si>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</si>
  <si>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</si>
  <si>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</si>
  <si>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</si>
  <si>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</si>
  <si>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</si>
  <si>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MIDDLESEX HEALTH SYSTEM, INC.</t>
  </si>
  <si>
    <t>Affiliate Description</t>
  </si>
  <si>
    <t>PARENT CORPORATION `TO SUPPORT, ENCOURAGE, PROMOTE AND ASSIST THE DEVELOPMENT OF COMPREHENSIVE, INTEGRATED HEALTH-CARE-RELATED SERVICES FOR THE ADVANCEMENT OF THE HEALTH AND WELL-BEING OF THE COMMUNITY.</t>
  </si>
  <si>
    <t xml:space="preserve">Affiliate type of service </t>
  </si>
  <si>
    <t>Parent Corporation</t>
  </si>
  <si>
    <t>Tax Status</t>
  </si>
  <si>
    <t>Not for Profit</t>
  </si>
  <si>
    <t>Street Address</t>
  </si>
  <si>
    <t>28 CRESCENT STREET</t>
  </si>
  <si>
    <t xml:space="preserve">Town </t>
  </si>
  <si>
    <t>Middletown</t>
  </si>
  <si>
    <t>State</t>
  </si>
  <si>
    <t>Connecticut</t>
  </si>
  <si>
    <t>Zip Code</t>
  </si>
  <si>
    <t xml:space="preserve">06457 - </t>
  </si>
  <si>
    <t>CEO Name</t>
  </si>
  <si>
    <t>Vincent G. Capece, Jr.</t>
  </si>
  <si>
    <t>CEO Title</t>
  </si>
  <si>
    <t>PRESIDENT/CEO</t>
  </si>
  <si>
    <t>CT Agent Name</t>
  </si>
  <si>
    <t>CT Agent Company</t>
  </si>
  <si>
    <t>c/o Middlesex Hospital</t>
  </si>
  <si>
    <t>CT Agent Company Street Address</t>
  </si>
  <si>
    <t xml:space="preserve">CT Agent Town </t>
  </si>
  <si>
    <t>CT Agent State</t>
  </si>
  <si>
    <t>CT Agent Zip Code</t>
  </si>
  <si>
    <t xml:space="preserve">B.      </t>
  </si>
  <si>
    <t>HARTFORD-MIDDLESEX CLINICAL SYSTEM, LLC</t>
  </si>
  <si>
    <t>JOINT VENTURE TO ENGAGE IN ACTIVITIES IN FURTHERANCE OF THE CHARITABLE PURPOSES OF HARTFORD AND MIDDLESEX HOSPITALS AND THEIR RESPECTIVE HEALTH SYSTEMS.</t>
  </si>
  <si>
    <t>Affilate Support Services</t>
  </si>
  <si>
    <t>For Profit</t>
  </si>
  <si>
    <t>80 SEYMOUR STREET</t>
  </si>
  <si>
    <t>Hartford</t>
  </si>
  <si>
    <t xml:space="preserve">06102 - </t>
  </si>
  <si>
    <t>ARTHUR MCDOWELL, M.D.</t>
  </si>
  <si>
    <t>CHAIRMAN</t>
  </si>
  <si>
    <t>Winship Service Corp</t>
  </si>
  <si>
    <t>C/O SHIPMAN &amp; GOODWIN LLP,</t>
  </si>
  <si>
    <t>One American Row</t>
  </si>
  <si>
    <t>06103 - 1919</t>
  </si>
  <si>
    <t xml:space="preserve">C.      </t>
  </si>
  <si>
    <t>INTEGRATED RESOURCES FOR THE MIDDLESEX AREA, L.L.C.</t>
  </si>
  <si>
    <t>MEDICAL MANAGEMENT, MARKETING, EDUCATION, COMMUNICATIONS AND MANAGED CARE CONTRACTING FOR THE BENEFIT OF COMMUNITY, CUSTOMERS AND MEMBERS.</t>
  </si>
  <si>
    <t>Other HealthCare Svcs(Specify)</t>
  </si>
  <si>
    <t>CEO</t>
  </si>
  <si>
    <t>Middlesex Hospital</t>
  </si>
  <si>
    <t xml:space="preserve">D.      </t>
  </si>
  <si>
    <t>MHS PRIMARY CARE, INC.</t>
  </si>
  <si>
    <t>PHYSICIANS SERVICES TO PROMOTE HEALTH BY ACQUIRING AND OPERATING MEDICAL PRACTICES AND PARTICIPATING IN MANAGED CARE ARRANGEMENTS.</t>
  </si>
  <si>
    <t>Medical Practices</t>
  </si>
  <si>
    <t xml:space="preserve">E.      </t>
  </si>
  <si>
    <t>MIDDLESEX CENTER FOR ADVANCED ORTHOPEDIC SURGERY, LLC</t>
  </si>
  <si>
    <t>A LIMITED LIABILTY CORPORATION OWNING AND OPERATING A FREE-STANDING ORTHOPEDIC AMBULATORY SURGERY SERVICES.</t>
  </si>
  <si>
    <t>Ambulatory/OP Surgery Center</t>
  </si>
  <si>
    <t>510 Saybrook Rd.</t>
  </si>
  <si>
    <t>Louise DeChesser</t>
  </si>
  <si>
    <t>Administrator</t>
  </si>
  <si>
    <t>Michele M. Volpe</t>
  </si>
  <si>
    <t>Bernstein, Volpe, &amp; McKeon, PC</t>
  </si>
  <si>
    <t>105 Court Street, 3RD FL</t>
  </si>
  <si>
    <t>New Haven</t>
  </si>
  <si>
    <t xml:space="preserve">06443 - </t>
  </si>
  <si>
    <t xml:space="preserve">F.      </t>
  </si>
  <si>
    <t>MIDDLESEX HEALTH RESOURCES, INC.</t>
  </si>
  <si>
    <t>ENGAGE IN A REAL ESTATE BUSINESS FOR PURPOSES OF HOLDING REAL ESTATE NOT DIRECTLY INVOLVED IN HEALTH CARE AND INVEST IN FOR-PROFIT HEALTH CARE RELATED VENTURES.</t>
  </si>
  <si>
    <t>Real Estate</t>
  </si>
  <si>
    <t xml:space="preserve">G.      </t>
  </si>
  <si>
    <t>MIDDLESEX HEALTH SERVICES, INC.</t>
  </si>
  <si>
    <t>ASSISTED LIVING FACILITY TO BENEFIT, ASSIST AND FURTHER THE PURPOSES OF THE MIDDLESEX HEALTH SYSTEM, MIDDLESEX HOSPITAL, &amp; OTHER HEALTH CARE OR COMMUNITY SERVICE ORGANIZATIONS AS SHALL BE CONTROLLED BY MIDDLESEX HEALTH SYSTEM.</t>
  </si>
  <si>
    <t>Care for the Aged</t>
  </si>
  <si>
    <t xml:space="preserve">H.      </t>
  </si>
  <si>
    <t>MIDDLESEX HOSPITAL FOUNDATION, INC.</t>
  </si>
  <si>
    <t>Solicit gifts, grants and contributions, hold invest, manage and use assets received from Middlesex Hospital and make grants, gifts and contributions out of assets or annual new income to carry out the purposes of Middlesex Hospital.</t>
  </si>
  <si>
    <t>Foundation</t>
  </si>
  <si>
    <t>28 Crescent Street</t>
  </si>
  <si>
    <t>President/CEO</t>
  </si>
  <si>
    <t>MCR&amp;P Service Corp</t>
  </si>
  <si>
    <t>C/O Murtha Cullina LLP</t>
  </si>
  <si>
    <t>City Place One, 85 Asylum Street</t>
  </si>
  <si>
    <t>06103 - 3469</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</si>
  <si>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</si>
  <si>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</si>
  <si>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</si>
  <si>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</si>
  <si>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</si>
  <si>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</si>
  <si>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</si>
  <si>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</si>
  <si>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</si>
  <si>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</si>
  <si>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</si>
  <si>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</si>
  <si>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</si>
  <si>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</si>
  <si>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</si>
  <si>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</si>
  <si>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</si>
  <si>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</si>
  <si>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</si>
  <si>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</si>
  <si>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</si>
  <si>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</si>
  <si>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</si>
  <si>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</si>
  <si>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</si>
  <si>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</si>
  <si>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</si>
  <si>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</si>
  <si>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</si>
  <si>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</si>
  <si>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</si>
  <si>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</si>
  <si>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</si>
  <si>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</si>
  <si>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</si>
  <si>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</si>
  <si>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</si>
  <si>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</si>
  <si>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</si>
  <si>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</si>
  <si>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Net Asset Transfer  </t>
  </si>
  <si>
    <t>09/30/2014</t>
  </si>
  <si>
    <t>Capital Contribution  </t>
  </si>
  <si>
    <t>Ending Unconsolidated Intercompany Balance:</t>
  </si>
  <si>
    <t>9/30/2014  </t>
  </si>
  <si>
    <t>B.</t>
  </si>
  <si>
    <t/>
  </si>
  <si>
    <t>Nothing to Report</t>
  </si>
  <si>
    <t>C.</t>
  </si>
  <si>
    <t>D.</t>
  </si>
  <si>
    <t>Purchase of Goods &amp; services  </t>
  </si>
  <si>
    <t>Payment to Hospital  </t>
  </si>
  <si>
    <t>Sale of Services  </t>
  </si>
  <si>
    <t>E.</t>
  </si>
  <si>
    <t>F.</t>
  </si>
  <si>
    <t>G.</t>
  </si>
  <si>
    <t>CHEFA Payments  </t>
  </si>
  <si>
    <t>H.</t>
  </si>
  <si>
    <t>Grand Total:</t>
  </si>
  <si>
    <t>REPORT 6A - TRANSACTIONS BETWEEN HOSPITAL AFFILIATES OR RELATED CORPORATIONS</t>
  </si>
  <si>
    <t>AFFILIATE TRANSFERRING FUNDS</t>
  </si>
  <si>
    <t>AFFILIATE RECEIVING FUNDS</t>
  </si>
  <si>
    <t>AMOUNT</t>
  </si>
  <si>
    <t>Beginning Unconsolidated Intercompany Balance</t>
  </si>
  <si>
    <t>10/01/2013</t>
  </si>
  <si>
    <t>Capital Contribution</t>
  </si>
  <si>
    <t xml:space="preserve">Total: </t>
  </si>
  <si>
    <t>9/30/2014</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</si>
  <si>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</si>
  <si>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</si>
  <si>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</si>
  <si>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</si>
  <si>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</si>
  <si>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</si>
  <si>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</si>
  <si>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</si>
  <si>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</si>
  <si>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</si>
  <si>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Guarantee Bank Promissory notes for the fit out of new physician office in Durham</t>
  </si>
  <si>
    <t>10</t>
  </si>
  <si>
    <t>Guarantee 50% of bank promissory notes for construction and equipment</t>
  </si>
  <si>
    <t>20</t>
  </si>
  <si>
    <t>Guarantee of Connecticut Health and Education Authority (CHEFA)Revenue Bonds, Middlesex Hospital Issue, series N to refinance Construction loan for Assisted Living Facility</t>
  </si>
  <si>
    <t>18</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</si>
  <si>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</si>
  <si>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</si>
  <si>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</si>
  <si>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</si>
  <si>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</si>
  <si>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</si>
  <si>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</si>
  <si>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</si>
  <si>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</si>
  <si>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</si>
  <si>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</si>
  <si>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</si>
  <si>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</si>
  <si>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</si>
  <si>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</si>
  <si>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</si>
  <si>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</si>
  <si>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</si>
  <si>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</si>
  <si>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</si>
  <si>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</si>
  <si>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</si>
  <si>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</si>
  <si>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</si>
  <si>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</si>
  <si>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BENNETT, HANNAH R.</t>
  </si>
  <si>
    <t>2</t>
  </si>
  <si>
    <t>3</t>
  </si>
  <si>
    <t>4</t>
  </si>
  <si>
    <t>5</t>
  </si>
  <si>
    <t>BRAINERD, FLORIOLA H.</t>
  </si>
  <si>
    <t>6</t>
  </si>
  <si>
    <t>7</t>
  </si>
  <si>
    <t>8</t>
  </si>
  <si>
    <t>9</t>
  </si>
  <si>
    <t>11</t>
  </si>
  <si>
    <t>12</t>
  </si>
  <si>
    <t>13</t>
  </si>
  <si>
    <t>14</t>
  </si>
  <si>
    <t>BURR MEMORIAL, ELLEN &amp; NEHEMIAH</t>
  </si>
  <si>
    <t>15</t>
  </si>
  <si>
    <t>CASEY, WILLIAM B.</t>
  </si>
  <si>
    <t>16</t>
  </si>
  <si>
    <t>17</t>
  </si>
  <si>
    <t>19</t>
  </si>
  <si>
    <t>21</t>
  </si>
  <si>
    <t>CHAMPLIN, HENRY LAY &amp; LOUISE MCKNIGHT</t>
  </si>
  <si>
    <t>22</t>
  </si>
  <si>
    <t>23</t>
  </si>
  <si>
    <t>24</t>
  </si>
  <si>
    <t>25</t>
  </si>
  <si>
    <t>26</t>
  </si>
  <si>
    <t>27</t>
  </si>
  <si>
    <t>28</t>
  </si>
  <si>
    <t>CHENEY, GEORGE A.</t>
  </si>
  <si>
    <t>29</t>
  </si>
  <si>
    <t>30</t>
  </si>
  <si>
    <t>31</t>
  </si>
  <si>
    <t>32</t>
  </si>
  <si>
    <t>33</t>
  </si>
  <si>
    <t>34</t>
  </si>
  <si>
    <t>35</t>
  </si>
  <si>
    <t>36</t>
  </si>
  <si>
    <t>37</t>
  </si>
  <si>
    <t>38</t>
  </si>
  <si>
    <t>39</t>
  </si>
  <si>
    <t>40</t>
  </si>
  <si>
    <t>41</t>
  </si>
  <si>
    <t>42</t>
  </si>
  <si>
    <t>43</t>
  </si>
  <si>
    <t>44</t>
  </si>
  <si>
    <t>45</t>
  </si>
  <si>
    <t>46</t>
  </si>
  <si>
    <t>CLARK, ELWYN T.</t>
  </si>
  <si>
    <t>47</t>
  </si>
  <si>
    <t>48</t>
  </si>
  <si>
    <t>49</t>
  </si>
  <si>
    <t>COMSTOCK &amp; TIFFANY</t>
  </si>
  <si>
    <t>50</t>
  </si>
  <si>
    <t>51</t>
  </si>
  <si>
    <t>52</t>
  </si>
  <si>
    <t>53</t>
  </si>
  <si>
    <t>54</t>
  </si>
  <si>
    <t>55</t>
  </si>
  <si>
    <t>56</t>
  </si>
  <si>
    <t>57</t>
  </si>
  <si>
    <t>58</t>
  </si>
  <si>
    <t>59</t>
  </si>
  <si>
    <t>60</t>
  </si>
  <si>
    <t>COOPER, SARAH E.</t>
  </si>
  <si>
    <t>61</t>
  </si>
  <si>
    <t>62</t>
  </si>
  <si>
    <t>63</t>
  </si>
  <si>
    <t>64</t>
  </si>
  <si>
    <t>65</t>
  </si>
  <si>
    <t>EDGERTON, FRANCIS D.</t>
  </si>
  <si>
    <t>66</t>
  </si>
  <si>
    <t>67</t>
  </si>
  <si>
    <t>68</t>
  </si>
  <si>
    <t>69</t>
  </si>
  <si>
    <t>70</t>
  </si>
  <si>
    <t>71</t>
  </si>
  <si>
    <t>72</t>
  </si>
  <si>
    <t>73</t>
  </si>
  <si>
    <t>74</t>
  </si>
  <si>
    <t>75</t>
  </si>
  <si>
    <t>76</t>
  </si>
  <si>
    <t>77</t>
  </si>
  <si>
    <t>78</t>
  </si>
  <si>
    <t>79</t>
  </si>
  <si>
    <t>80</t>
  </si>
  <si>
    <t>81</t>
  </si>
  <si>
    <t>82</t>
  </si>
  <si>
    <t>83</t>
  </si>
  <si>
    <t>CHRISTIAN ENDEAVOR</t>
  </si>
  <si>
    <t>84</t>
  </si>
  <si>
    <t>85</t>
  </si>
  <si>
    <t>86</t>
  </si>
  <si>
    <t>87</t>
  </si>
  <si>
    <t>88</t>
  </si>
  <si>
    <t>89</t>
  </si>
  <si>
    <t>FISHER, WILLIAM C.</t>
  </si>
  <si>
    <t>90</t>
  </si>
  <si>
    <t>91</t>
  </si>
  <si>
    <t>92</t>
  </si>
  <si>
    <t>93</t>
  </si>
  <si>
    <t>94</t>
  </si>
  <si>
    <t>GOFFE, PRATT</t>
  </si>
  <si>
    <t>95</t>
  </si>
  <si>
    <t>96</t>
  </si>
  <si>
    <t>97</t>
  </si>
  <si>
    <t>GRANNISS, JOHN H.</t>
  </si>
  <si>
    <t>98</t>
  </si>
  <si>
    <t>99</t>
  </si>
  <si>
    <t>100</t>
  </si>
  <si>
    <t>101</t>
  </si>
  <si>
    <t>102</t>
  </si>
  <si>
    <t>HAZEN, DR. MINOR COMSTOCK</t>
  </si>
  <si>
    <t>103</t>
  </si>
  <si>
    <t>104</t>
  </si>
  <si>
    <t>105</t>
  </si>
  <si>
    <t>106</t>
  </si>
  <si>
    <t>107</t>
  </si>
  <si>
    <t>108</t>
  </si>
  <si>
    <t>HUBBARD, MARGARET S.</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</si>
  <si>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</si>
  <si>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</si>
  <si>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</si>
  <si>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</si>
  <si>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</si>
  <si>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</si>
  <si>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</si>
  <si>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</si>
  <si>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</si>
  <si>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</si>
  <si>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</si>
  <si>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</si>
  <si>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</si>
  <si>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</si>
  <si>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</si>
  <si>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</si>
  <si>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</si>
  <si>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</si>
  <si>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</si>
  <si>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</si>
  <si>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</si>
  <si>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</si>
  <si>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</si>
  <si>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</si>
  <si>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</si>
  <si>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</si>
  <si>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</si>
  <si>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</si>
  <si>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</si>
  <si>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</si>
  <si>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</si>
  <si>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</si>
  <si>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</si>
  <si>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</si>
  <si>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</si>
  <si>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</si>
  <si>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</si>
  <si>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</si>
  <si>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</si>
  <si>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</si>
  <si>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</si>
  <si>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</si>
  <si>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</si>
  <si>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</si>
  <si>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</si>
  <si>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</si>
  <si>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</si>
  <si>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</si>
  <si>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</si>
  <si>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</si>
  <si>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</si>
  <si>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</si>
  <si>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</si>
  <si>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</si>
  <si>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</si>
  <si>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</si>
  <si>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</si>
  <si>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</si>
  <si>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</si>
  <si>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</si>
  <si>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</si>
  <si>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</si>
  <si>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</si>
  <si>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</si>
  <si>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</si>
  <si>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</si>
  <si>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</si>
  <si>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</si>
  <si>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</si>
  <si>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</si>
  <si>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</si>
  <si>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</si>
  <si>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</si>
  <si>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</si>
  <si>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</si>
  <si>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</si>
  <si>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</si>
  <si>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</si>
  <si>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</si>
  <si>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</si>
  <si>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</si>
  <si>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</si>
  <si>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</si>
  <si>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</si>
  <si>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</si>
  <si>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</si>
  <si>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</si>
  <si>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</si>
  <si>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</si>
  <si>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</si>
  <si>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</si>
  <si>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</si>
  <si>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</si>
  <si>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</si>
  <si>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</si>
  <si>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</si>
  <si>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</si>
  <si>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</si>
  <si>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</si>
  <si>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</si>
  <si>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</si>
  <si>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</si>
  <si>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</si>
  <si>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</si>
  <si>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</si>
  <si>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</si>
  <si>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</si>
  <si>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</si>
  <si>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</si>
  <si>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</si>
  <si>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</si>
  <si>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</si>
  <si>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</si>
  <si>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</si>
  <si>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</si>
  <si>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</si>
  <si>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</si>
  <si>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</si>
  <si>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</si>
  <si>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</si>
  <si>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</si>
  <si>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</si>
  <si>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</si>
  <si>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</si>
  <si>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</si>
  <si>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</si>
  <si>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</si>
  <si>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</si>
  <si>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</si>
  <si>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</si>
  <si>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</si>
  <si>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</si>
  <si>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</si>
  <si>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</si>
  <si>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</si>
  <si>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</si>
  <si>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</si>
  <si>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</si>
  <si>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</si>
  <si>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</si>
  <si>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</si>
  <si>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</si>
  <si>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</si>
  <si>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</si>
  <si>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</si>
  <si>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</si>
  <si>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</si>
  <si>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</si>
  <si>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</si>
  <si>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</si>
  <si>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</si>
  <si>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</si>
  <si>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</si>
  <si>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</si>
  <si>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</si>
  <si>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</si>
  <si>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</si>
  <si>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</si>
  <si>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</si>
  <si>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</si>
  <si>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</si>
  <si>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</si>
  <si>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</si>
  <si>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</si>
  <si>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</si>
  <si>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</si>
  <si>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</si>
  <si>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</si>
  <si>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</si>
  <si>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</si>
  <si>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</si>
  <si>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</si>
  <si>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</si>
  <si>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</si>
  <si>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</si>
  <si>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</si>
  <si>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</si>
  <si>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</si>
  <si>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</si>
  <si>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</si>
  <si>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</si>
  <si>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NEFF, CHARLES H.</t>
  </si>
  <si>
    <t>290</t>
  </si>
  <si>
    <t>291</t>
  </si>
  <si>
    <t>292</t>
  </si>
  <si>
    <t>293</t>
  </si>
  <si>
    <t>294</t>
  </si>
  <si>
    <t>295</t>
  </si>
  <si>
    <t>296</t>
  </si>
  <si>
    <t>297</t>
  </si>
  <si>
    <t>298</t>
  </si>
  <si>
    <t>299</t>
  </si>
  <si>
    <t>300</t>
  </si>
  <si>
    <t>301</t>
  </si>
  <si>
    <t>302</t>
  </si>
  <si>
    <t>NETTLETON, JOSEPHINE</t>
  </si>
  <si>
    <t>303</t>
  </si>
  <si>
    <t>304</t>
  </si>
  <si>
    <t>305</t>
  </si>
  <si>
    <t>306</t>
  </si>
  <si>
    <t>307</t>
  </si>
  <si>
    <t>308</t>
  </si>
  <si>
    <t>309</t>
  </si>
  <si>
    <t>PALMER, ISAAC EMERSON</t>
  </si>
  <si>
    <t>310</t>
  </si>
  <si>
    <t>311</t>
  </si>
  <si>
    <t>312</t>
  </si>
  <si>
    <t>313</t>
  </si>
  <si>
    <t>314</t>
  </si>
  <si>
    <t>315</t>
  </si>
  <si>
    <t>316</t>
  </si>
  <si>
    <t>317</t>
  </si>
  <si>
    <t>318</t>
  </si>
  <si>
    <t>319</t>
  </si>
  <si>
    <t>320</t>
  </si>
  <si>
    <t>321</t>
  </si>
  <si>
    <t>322</t>
  </si>
  <si>
    <t>PIKE, CHARLES J.</t>
  </si>
  <si>
    <t>323</t>
  </si>
  <si>
    <t>324</t>
  </si>
  <si>
    <t>325</t>
  </si>
  <si>
    <t>326</t>
  </si>
  <si>
    <t>327</t>
  </si>
  <si>
    <t>328</t>
  </si>
  <si>
    <t>329</t>
  </si>
  <si>
    <t>330</t>
  </si>
  <si>
    <t>331</t>
  </si>
  <si>
    <t>332</t>
  </si>
  <si>
    <t>333</t>
  </si>
  <si>
    <t>PIKE, GORDON</t>
  </si>
  <si>
    <t>334</t>
  </si>
  <si>
    <t>335</t>
  </si>
  <si>
    <t>336</t>
  </si>
  <si>
    <t>337</t>
  </si>
  <si>
    <t>338</t>
  </si>
  <si>
    <t>339</t>
  </si>
  <si>
    <t>340</t>
  </si>
  <si>
    <t>341</t>
  </si>
  <si>
    <t>342</t>
  </si>
  <si>
    <t>343</t>
  </si>
  <si>
    <t>PIKE, GRACE S.</t>
  </si>
  <si>
    <t>344</t>
  </si>
  <si>
    <t>345</t>
  </si>
  <si>
    <t>346</t>
  </si>
  <si>
    <t>347</t>
  </si>
  <si>
    <t>348</t>
  </si>
  <si>
    <t>349</t>
  </si>
  <si>
    <t>PIKE, ROBERT G.</t>
  </si>
  <si>
    <t>350</t>
  </si>
  <si>
    <t>351</t>
  </si>
  <si>
    <t>352</t>
  </si>
  <si>
    <t>353</t>
  </si>
  <si>
    <t>354</t>
  </si>
  <si>
    <t>355</t>
  </si>
  <si>
    <t>356</t>
  </si>
  <si>
    <t>357</t>
  </si>
  <si>
    <t>PRATT, LUCY CAROLINE</t>
  </si>
  <si>
    <t>358</t>
  </si>
  <si>
    <t>359</t>
  </si>
  <si>
    <t>360</t>
  </si>
  <si>
    <t>361</t>
  </si>
  <si>
    <t>TOWNSEND</t>
  </si>
  <si>
    <t>362</t>
  </si>
  <si>
    <t>363</t>
  </si>
  <si>
    <t>364</t>
  </si>
  <si>
    <t>365</t>
  </si>
  <si>
    <t>366</t>
  </si>
  <si>
    <t>367</t>
  </si>
  <si>
    <t>368</t>
  </si>
  <si>
    <t>369</t>
  </si>
  <si>
    <t>370</t>
  </si>
  <si>
    <t>371</t>
  </si>
  <si>
    <t>372</t>
  </si>
  <si>
    <t>373</t>
  </si>
  <si>
    <t>374</t>
  </si>
  <si>
    <t>375</t>
  </si>
  <si>
    <t>VINAL, M. AMELIA H.</t>
  </si>
  <si>
    <t>376</t>
  </si>
  <si>
    <t>377</t>
  </si>
  <si>
    <t>378</t>
  </si>
  <si>
    <t>379</t>
  </si>
  <si>
    <t>380</t>
  </si>
  <si>
    <t>WILLIAMS, EZRA H. &amp; MARY DICKINSON</t>
  </si>
  <si>
    <t>381</t>
  </si>
  <si>
    <t>382</t>
  </si>
  <si>
    <t>383</t>
  </si>
  <si>
    <t>384</t>
  </si>
  <si>
    <t>385</t>
  </si>
  <si>
    <t>386</t>
  </si>
  <si>
    <t>387</t>
  </si>
  <si>
    <t>388</t>
  </si>
  <si>
    <t>389</t>
  </si>
  <si>
    <t>390</t>
  </si>
  <si>
    <t>391</t>
  </si>
  <si>
    <t>392</t>
  </si>
  <si>
    <t>393</t>
  </si>
  <si>
    <t>394</t>
  </si>
  <si>
    <t>WILLIAMS, NETHANIEL A.</t>
  </si>
  <si>
    <t>395</t>
  </si>
  <si>
    <t>396</t>
  </si>
  <si>
    <t>397</t>
  </si>
  <si>
    <t>398</t>
  </si>
  <si>
    <t>399</t>
  </si>
  <si>
    <t>400</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</si>
  <si>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</si>
  <si>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</si>
  <si>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</si>
  <si>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</si>
  <si>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</si>
  <si>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</si>
  <si>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</si>
  <si>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</si>
  <si>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</si>
  <si>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</si>
  <si>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</si>
  <si>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</si>
  <si>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</si>
  <si>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</si>
  <si>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Hannah R. Bennett</t>
  </si>
  <si>
    <t>Floriola Hull Branerd</t>
  </si>
  <si>
    <t>Ellen &amp; Nehemiah Burr Memorial</t>
  </si>
  <si>
    <t>William B. Casey</t>
  </si>
  <si>
    <t>Henry Lay Champlin &amp; Louise McKnight Champlin</t>
  </si>
  <si>
    <t>Charles &amp; Dency Chapman</t>
  </si>
  <si>
    <t>Elwin T. Clark</t>
  </si>
  <si>
    <t>Sarah A. Cooper</t>
  </si>
  <si>
    <t>Francis D. Edgerton</t>
  </si>
  <si>
    <t>Christian Endeavor</t>
  </si>
  <si>
    <t>William C. Fisher</t>
  </si>
  <si>
    <t>Pratt Goffe</t>
  </si>
  <si>
    <t>John H. Granniss</t>
  </si>
  <si>
    <t>Dr. Minor Comstock Hazen</t>
  </si>
  <si>
    <t>Margaret S. Hubbard</t>
  </si>
  <si>
    <t>Charles H. Neff</t>
  </si>
  <si>
    <t>Josephine Nettleton</t>
  </si>
  <si>
    <t>Isaac Emerson Palmer</t>
  </si>
  <si>
    <t>Charles J. Pike</t>
  </si>
  <si>
    <t>Elizabeth E. Pike</t>
  </si>
  <si>
    <t>Gordon Pike</t>
  </si>
  <si>
    <t>Grace S. Pike</t>
  </si>
  <si>
    <t>Robert G. Pike</t>
  </si>
  <si>
    <t>Lucy Caroline Gratt</t>
  </si>
  <si>
    <t>Henry P. Ryan &amp; Bertha I. Ryan</t>
  </si>
  <si>
    <t>Comstock &amp; Tiffany</t>
  </si>
  <si>
    <t>Townsend</t>
  </si>
  <si>
    <t>M. Amelia H. Vinal</t>
  </si>
  <si>
    <t>Nethaniel A. Williams</t>
  </si>
  <si>
    <t>Ezra H. Williams &amp; Mary Dickinson Williams</t>
  </si>
  <si>
    <t>George A. Cheney</t>
  </si>
  <si>
    <t>Middlesex Hospital Free Bed Fund</t>
  </si>
  <si>
    <t>Total Bed Funds :</t>
  </si>
  <si>
    <t>REPORT 18 - HOSPITAL COLLECTION PLACEMENT POLICIES AND COLLECTION AGENT INFORMATION</t>
  </si>
  <si>
    <t>COLLECTION INFORMATION</t>
  </si>
  <si>
    <t>I.</t>
  </si>
  <si>
    <t>GENERAL COLLECTION PROCESSES AND PROCEDURES</t>
  </si>
  <si>
    <t>Hospital's processes and policies for assigning a debt to a Collection Agent</t>
  </si>
  <si>
    <t>REFER TO HARDCOPY SUBMISSION</t>
  </si>
  <si>
    <t>Hospital's processes and policies for compensating a Collection Agent for services rendered</t>
  </si>
  <si>
    <t>Total Recovery Rate on accounts assigned (excluding Medicare accounts) to Collection Agents</t>
  </si>
  <si>
    <t>II.</t>
  </si>
  <si>
    <t>SPECIFIC COLLECTION AGENT INFORMATION</t>
  </si>
  <si>
    <t>A</t>
  </si>
  <si>
    <t xml:space="preserve">Collection Agent </t>
  </si>
  <si>
    <t>Collection Agent Name</t>
  </si>
  <si>
    <t>TCORS</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</si>
  <si>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</si>
  <si>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</si>
  <si>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</si>
  <si>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</si>
  <si>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</si>
  <si>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</si>
  <si>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</si>
  <si>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</si>
  <si>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MEDCONN</t>
  </si>
  <si>
    <t>Collection Agency</t>
  </si>
  <si>
    <t>ANNUAL REPORTING</t>
  </si>
  <si>
    <t>REPORT 19 - SALARIES AND FRINGE BENEFITS OF THE TEN HIGHEST PAID HOSPITAL POSITIONS</t>
  </si>
  <si>
    <t>POSITION TITLE</t>
  </si>
  <si>
    <t>SALARY</t>
  </si>
  <si>
    <t>FRINGE BENEFITS</t>
  </si>
  <si>
    <t>TOTAL</t>
  </si>
  <si>
    <t>1.</t>
  </si>
  <si>
    <t>2.</t>
  </si>
  <si>
    <t>Vp, Clinical Affairs</t>
  </si>
  <si>
    <t>3.</t>
  </si>
  <si>
    <t>VP, Quality and Patient Safety</t>
  </si>
  <si>
    <t>4.</t>
  </si>
  <si>
    <t>VP, Finance/CFO/Treasurer</t>
  </si>
  <si>
    <t>5.</t>
  </si>
  <si>
    <t>Chairman, Emergency Medicine</t>
  </si>
  <si>
    <t>6.</t>
  </si>
  <si>
    <t>Sr. VP, Strategic Planning &amp; Operations</t>
  </si>
  <si>
    <t>7.</t>
  </si>
  <si>
    <t>Chief, Dept of Medicine &amp; Secretary</t>
  </si>
  <si>
    <t>8.</t>
  </si>
  <si>
    <t>VP, Human Resources</t>
  </si>
  <si>
    <t>9.</t>
  </si>
  <si>
    <t>Physician, Emergency Dept</t>
  </si>
  <si>
    <t>10.</t>
  </si>
  <si>
    <t>Medical Director, Emergency Dept</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</si>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</sst>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7"/>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26</v>
      </c>
    </row>
    <row r="23" spans="1:3" ht="14.25" customHeight="1" x14ac:dyDescent="0.2">
      <c r="A23" s="19">
        <v>11</v>
      </c>
      <c r="B23" s="20" t="s">
        <v>30</v>
      </c>
      <c r="C23" s="21" t="s">
        <v>31</v>
      </c>
    </row>
    <row r="24" spans="1:3" ht="14.25" customHeight="1" x14ac:dyDescent="0.2">
      <c r="A24" s="19">
        <v>12</v>
      </c>
      <c r="B24" s="20" t="s">
        <v>32</v>
      </c>
      <c r="C24" s="21" t="s">
        <v>18</v>
      </c>
    </row>
    <row r="25" spans="1:3" ht="14.25" customHeight="1" x14ac:dyDescent="0.2">
      <c r="A25" s="19">
        <v>13</v>
      </c>
      <c r="B25" s="20" t="s">
        <v>33</v>
      </c>
      <c r="C25" s="21" t="s">
        <v>20</v>
      </c>
    </row>
    <row r="26" spans="1:3" ht="14.25" customHeight="1" x14ac:dyDescent="0.2">
      <c r="A26" s="19">
        <v>14</v>
      </c>
      <c r="B26" s="20" t="s">
        <v>34</v>
      </c>
      <c r="C26" s="24" t="s">
        <v>22</v>
      </c>
    </row>
    <row r="27" spans="1:3" ht="15" customHeight="1" thickBot="1" x14ac:dyDescent="0.25">
      <c r="A27" s="25">
        <v>15</v>
      </c>
      <c r="B27" s="26" t="s">
        <v>35</v>
      </c>
      <c r="C27" s="27" t="s">
        <v>24</v>
      </c>
    </row>
    <row r="28" spans="1:3" ht="15.75" customHeight="1" x14ac:dyDescent="0.25">
      <c r="A28" s="13"/>
      <c r="B28" s="14"/>
      <c r="C28" s="15"/>
    </row>
    <row r="29" spans="1:3" ht="27.2" customHeight="1" x14ac:dyDescent="0.25">
      <c r="A29" s="16" t="s">
        <v>36</v>
      </c>
      <c r="B29" s="17" t="s">
        <v>9</v>
      </c>
      <c r="C29" s="18" t="s">
        <v>37</v>
      </c>
    </row>
    <row r="30" spans="1:3" ht="38.25" customHeight="1" x14ac:dyDescent="0.2">
      <c r="A30" s="19">
        <v>1</v>
      </c>
      <c r="B30" s="20" t="s">
        <v>11</v>
      </c>
      <c r="C30" s="21" t="s">
        <v>38</v>
      </c>
    </row>
    <row r="31" spans="1:3" ht="14.25" customHeight="1" x14ac:dyDescent="0.2">
      <c r="A31" s="19">
        <v>2</v>
      </c>
      <c r="B31" s="22" t="s">
        <v>13</v>
      </c>
      <c r="C31" s="21" t="s">
        <v>39</v>
      </c>
    </row>
    <row r="32" spans="1:3" ht="14.25" customHeight="1" x14ac:dyDescent="0.2">
      <c r="A32" s="19">
        <v>3</v>
      </c>
      <c r="B32" s="22" t="s">
        <v>15</v>
      </c>
      <c r="C32" s="23" t="s">
        <v>40</v>
      </c>
    </row>
    <row r="33" spans="1:3" ht="14.25" customHeight="1" x14ac:dyDescent="0.2">
      <c r="A33" s="19">
        <v>4</v>
      </c>
      <c r="B33" s="20" t="s">
        <v>17</v>
      </c>
      <c r="C33" s="21" t="s">
        <v>41</v>
      </c>
    </row>
    <row r="34" spans="1:3" ht="14.25" customHeight="1" x14ac:dyDescent="0.2">
      <c r="A34" s="19">
        <v>5</v>
      </c>
      <c r="B34" s="20" t="s">
        <v>19</v>
      </c>
      <c r="C34" s="21" t="s">
        <v>42</v>
      </c>
    </row>
    <row r="35" spans="1:3" ht="14.25" customHeight="1" x14ac:dyDescent="0.2">
      <c r="A35" s="19">
        <v>6</v>
      </c>
      <c r="B35" s="20" t="s">
        <v>21</v>
      </c>
      <c r="C35" s="24" t="s">
        <v>22</v>
      </c>
    </row>
    <row r="36" spans="1:3" ht="14.25" customHeight="1" x14ac:dyDescent="0.2">
      <c r="A36" s="19">
        <v>7</v>
      </c>
      <c r="B36" s="20" t="s">
        <v>23</v>
      </c>
      <c r="C36" s="21" t="s">
        <v>43</v>
      </c>
    </row>
    <row r="37" spans="1:3" ht="14.25" customHeight="1" x14ac:dyDescent="0.2">
      <c r="A37" s="19">
        <v>8</v>
      </c>
      <c r="B37" s="20" t="s">
        <v>25</v>
      </c>
      <c r="C37" s="21" t="s">
        <v>44</v>
      </c>
    </row>
    <row r="38" spans="1:3" ht="14.25" customHeight="1" x14ac:dyDescent="0.2">
      <c r="A38" s="19">
        <v>9</v>
      </c>
      <c r="B38" s="20" t="s">
        <v>27</v>
      </c>
      <c r="C38" s="21" t="s">
        <v>45</v>
      </c>
    </row>
    <row r="39" spans="1:3" ht="14.25" customHeight="1" x14ac:dyDescent="0.2">
      <c r="A39" s="19">
        <v>10</v>
      </c>
      <c r="B39" s="20" t="s">
        <v>29</v>
      </c>
      <c r="C39" s="21" t="s">
        <v>46</v>
      </c>
    </row>
    <row r="40" spans="1:3" ht="14.25" customHeight="1" x14ac:dyDescent="0.2">
      <c r="A40" s="19">
        <v>11</v>
      </c>
      <c r="B40" s="20" t="s">
        <v>30</v>
      </c>
      <c r="C40" s="21" t="s">
        <v>47</v>
      </c>
    </row>
    <row r="41" spans="1:3" ht="14.25" customHeight="1" x14ac:dyDescent="0.2">
      <c r="A41" s="19">
        <v>12</v>
      </c>
      <c r="B41" s="20" t="s">
        <v>32</v>
      </c>
      <c r="C41" s="21" t="s">
        <v>48</v>
      </c>
    </row>
    <row r="42" spans="1:3" ht="14.25" customHeight="1" x14ac:dyDescent="0.2">
      <c r="A42" s="19">
        <v>13</v>
      </c>
      <c r="B42" s="20" t="s">
        <v>33</v>
      </c>
      <c r="C42" s="21" t="s">
        <v>42</v>
      </c>
    </row>
    <row r="43" spans="1:3" ht="14.25" customHeight="1" x14ac:dyDescent="0.2">
      <c r="A43" s="19">
        <v>14</v>
      </c>
      <c r="B43" s="20" t="s">
        <v>34</v>
      </c>
      <c r="C43" s="24" t="s">
        <v>22</v>
      </c>
    </row>
    <row r="44" spans="1:3" ht="15" customHeight="1" thickBot="1" x14ac:dyDescent="0.25">
      <c r="A44" s="25">
        <v>15</v>
      </c>
      <c r="B44" s="26" t="s">
        <v>35</v>
      </c>
      <c r="C44" s="27" t="s">
        <v>49</v>
      </c>
    </row>
    <row r="45" spans="1:3" ht="15.75" customHeight="1" x14ac:dyDescent="0.25">
      <c r="A45" s="13"/>
      <c r="B45" s="14"/>
      <c r="C45" s="15"/>
    </row>
    <row r="46" spans="1:3" ht="27.2" customHeight="1" x14ac:dyDescent="0.25">
      <c r="A46" s="16" t="s">
        <v>50</v>
      </c>
      <c r="B46" s="17" t="s">
        <v>9</v>
      </c>
      <c r="C46" s="18" t="s">
        <v>51</v>
      </c>
    </row>
    <row r="47" spans="1:3" ht="38.25" customHeight="1" x14ac:dyDescent="0.2">
      <c r="A47" s="19">
        <v>1</v>
      </c>
      <c r="B47" s="20" t="s">
        <v>11</v>
      </c>
      <c r="C47" s="21" t="s">
        <v>52</v>
      </c>
    </row>
    <row r="48" spans="1:3" ht="14.25" customHeight="1" x14ac:dyDescent="0.2">
      <c r="A48" s="19">
        <v>2</v>
      </c>
      <c r="B48" s="22" t="s">
        <v>13</v>
      </c>
      <c r="C48" s="21" t="s">
        <v>53</v>
      </c>
    </row>
    <row r="49" spans="1:3" ht="14.25" customHeight="1" x14ac:dyDescent="0.2">
      <c r="A49" s="19">
        <v>3</v>
      </c>
      <c r="B49" s="22" t="s">
        <v>15</v>
      </c>
      <c r="C49" s="23" t="s">
        <v>40</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54</v>
      </c>
    </row>
    <row r="56" spans="1:3" ht="14.25" customHeight="1" x14ac:dyDescent="0.2">
      <c r="A56" s="19">
        <v>10</v>
      </c>
      <c r="B56" s="20" t="s">
        <v>29</v>
      </c>
      <c r="C56" s="21" t="s">
        <v>55</v>
      </c>
    </row>
    <row r="57" spans="1:3" ht="14.25" customHeight="1" x14ac:dyDescent="0.2">
      <c r="A57" s="19">
        <v>11</v>
      </c>
      <c r="B57" s="20" t="s">
        <v>30</v>
      </c>
      <c r="C57" s="21" t="s">
        <v>31</v>
      </c>
    </row>
    <row r="58" spans="1:3" ht="14.25" customHeight="1" x14ac:dyDescent="0.2">
      <c r="A58" s="19">
        <v>12</v>
      </c>
      <c r="B58" s="20" t="s">
        <v>32</v>
      </c>
      <c r="C58" s="21" t="s">
        <v>18</v>
      </c>
    </row>
    <row r="59" spans="1:3" ht="14.25" customHeight="1" x14ac:dyDescent="0.2">
      <c r="A59" s="19">
        <v>13</v>
      </c>
      <c r="B59" s="20" t="s">
        <v>33</v>
      </c>
      <c r="C59" s="21" t="s">
        <v>20</v>
      </c>
    </row>
    <row r="60" spans="1:3" ht="14.25" customHeight="1" x14ac:dyDescent="0.2">
      <c r="A60" s="19">
        <v>14</v>
      </c>
      <c r="B60" s="20" t="s">
        <v>34</v>
      </c>
      <c r="C60" s="24" t="s">
        <v>22</v>
      </c>
    </row>
    <row r="61" spans="1:3" ht="15" customHeight="1" thickBot="1" x14ac:dyDescent="0.25">
      <c r="A61" s="25">
        <v>15</v>
      </c>
      <c r="B61" s="26" t="s">
        <v>35</v>
      </c>
      <c r="C61" s="27" t="s">
        <v>24</v>
      </c>
    </row>
    <row r="62" spans="1:3" ht="15.75" customHeight="1" x14ac:dyDescent="0.25">
      <c r="A62" s="13"/>
      <c r="B62" s="14"/>
      <c r="C62" s="15"/>
    </row>
    <row r="63" spans="1:3" ht="27.2" customHeight="1" x14ac:dyDescent="0.25">
      <c r="A63" s="16" t="s">
        <v>56</v>
      </c>
      <c r="B63" s="17" t="s">
        <v>9</v>
      </c>
      <c r="C63" s="18" t="s">
        <v>57</v>
      </c>
    </row>
    <row r="64" spans="1:3" ht="38.25" customHeight="1" x14ac:dyDescent="0.2">
      <c r="A64" s="19">
        <v>1</v>
      </c>
      <c r="B64" s="20" t="s">
        <v>11</v>
      </c>
      <c r="C64" s="21" t="s">
        <v>58</v>
      </c>
    </row>
    <row r="65" spans="1:3" ht="14.25" customHeight="1" x14ac:dyDescent="0.2">
      <c r="A65" s="19">
        <v>2</v>
      </c>
      <c r="B65" s="22" t="s">
        <v>13</v>
      </c>
      <c r="C65" s="21" t="s">
        <v>59</v>
      </c>
    </row>
    <row r="66" spans="1:3" ht="14.25" customHeight="1" x14ac:dyDescent="0.2">
      <c r="A66" s="19">
        <v>3</v>
      </c>
      <c r="B66" s="22" t="s">
        <v>15</v>
      </c>
      <c r="C66" s="23" t="s">
        <v>40</v>
      </c>
    </row>
    <row r="67" spans="1:3" ht="14.25" customHeight="1" x14ac:dyDescent="0.2">
      <c r="A67" s="19">
        <v>4</v>
      </c>
      <c r="B67" s="20" t="s">
        <v>17</v>
      </c>
      <c r="C67" s="21" t="s">
        <v>18</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26</v>
      </c>
    </row>
    <row r="72" spans="1:3" ht="14.25" customHeight="1" x14ac:dyDescent="0.2">
      <c r="A72" s="19">
        <v>9</v>
      </c>
      <c r="B72" s="20" t="s">
        <v>27</v>
      </c>
      <c r="C72" s="21" t="s">
        <v>28</v>
      </c>
    </row>
    <row r="73" spans="1:3" ht="14.25" customHeight="1" x14ac:dyDescent="0.2">
      <c r="A73" s="19">
        <v>10</v>
      </c>
      <c r="B73" s="20" t="s">
        <v>29</v>
      </c>
      <c r="C73" s="21" t="s">
        <v>26</v>
      </c>
    </row>
    <row r="74" spans="1:3" ht="14.25" customHeight="1" x14ac:dyDescent="0.2">
      <c r="A74" s="19">
        <v>11</v>
      </c>
      <c r="B74" s="20" t="s">
        <v>30</v>
      </c>
      <c r="C74" s="21" t="s">
        <v>31</v>
      </c>
    </row>
    <row r="75" spans="1:3" ht="14.25" customHeight="1" x14ac:dyDescent="0.2">
      <c r="A75" s="19">
        <v>12</v>
      </c>
      <c r="B75" s="20" t="s">
        <v>32</v>
      </c>
      <c r="C75" s="21" t="s">
        <v>18</v>
      </c>
    </row>
    <row r="76" spans="1:3" ht="14.25" customHeight="1" x14ac:dyDescent="0.2">
      <c r="A76" s="19">
        <v>13</v>
      </c>
      <c r="B76" s="20" t="s">
        <v>33</v>
      </c>
      <c r="C76" s="21" t="s">
        <v>20</v>
      </c>
    </row>
    <row r="77" spans="1:3" ht="14.25" customHeight="1" x14ac:dyDescent="0.2">
      <c r="A77" s="19">
        <v>14</v>
      </c>
      <c r="B77" s="20" t="s">
        <v>34</v>
      </c>
      <c r="C77" s="24" t="s">
        <v>22</v>
      </c>
    </row>
    <row r="78" spans="1:3" ht="15" customHeight="1" thickBot="1" x14ac:dyDescent="0.25">
      <c r="A78" s="25">
        <v>15</v>
      </c>
      <c r="B78" s="26" t="s">
        <v>35</v>
      </c>
      <c r="C78" s="27" t="s">
        <v>24</v>
      </c>
    </row>
    <row r="79" spans="1:3" ht="15.75" customHeight="1" x14ac:dyDescent="0.25">
      <c r="A79" s="13"/>
      <c r="B79" s="14"/>
      <c r="C79" s="15"/>
    </row>
    <row r="80" spans="1:3" ht="27.2" customHeight="1" x14ac:dyDescent="0.25">
      <c r="A80" s="16" t="s">
        <v>60</v>
      </c>
      <c r="B80" s="17" t="s">
        <v>9</v>
      </c>
      <c r="C80" s="18" t="s">
        <v>61</v>
      </c>
    </row>
    <row r="81" spans="1:3" ht="38.25" customHeight="1" x14ac:dyDescent="0.2">
      <c r="A81" s="19">
        <v>1</v>
      </c>
      <c r="B81" s="20" t="s">
        <v>11</v>
      </c>
      <c r="C81" s="21" t="s">
        <v>62</v>
      </c>
    </row>
    <row r="82" spans="1:3" ht="14.25" customHeight="1" x14ac:dyDescent="0.2">
      <c r="A82" s="19">
        <v>2</v>
      </c>
      <c r="B82" s="22" t="s">
        <v>13</v>
      </c>
      <c r="C82" s="21" t="s">
        <v>63</v>
      </c>
    </row>
    <row r="83" spans="1:3" ht="14.25" customHeight="1" x14ac:dyDescent="0.2">
      <c r="A83" s="19">
        <v>3</v>
      </c>
      <c r="B83" s="22" t="s">
        <v>15</v>
      </c>
      <c r="C83" s="23" t="s">
        <v>40</v>
      </c>
    </row>
    <row r="84" spans="1:3" ht="14.25" customHeight="1" x14ac:dyDescent="0.2">
      <c r="A84" s="19">
        <v>4</v>
      </c>
      <c r="B84" s="20" t="s">
        <v>17</v>
      </c>
      <c r="C84" s="21" t="s">
        <v>64</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65</v>
      </c>
    </row>
    <row r="89" spans="1:3" ht="14.25" customHeight="1" x14ac:dyDescent="0.2">
      <c r="A89" s="19">
        <v>9</v>
      </c>
      <c r="B89" s="20" t="s">
        <v>27</v>
      </c>
      <c r="C89" s="21" t="s">
        <v>66</v>
      </c>
    </row>
    <row r="90" spans="1:3" ht="14.25" customHeight="1" x14ac:dyDescent="0.2">
      <c r="A90" s="19">
        <v>10</v>
      </c>
      <c r="B90" s="20" t="s">
        <v>29</v>
      </c>
      <c r="C90" s="21" t="s">
        <v>67</v>
      </c>
    </row>
    <row r="91" spans="1:3" ht="14.25" customHeight="1" x14ac:dyDescent="0.2">
      <c r="A91" s="19">
        <v>11</v>
      </c>
      <c r="B91" s="20" t="s">
        <v>30</v>
      </c>
      <c r="C91" s="21" t="s">
        <v>68</v>
      </c>
    </row>
    <row r="92" spans="1:3" ht="14.25" customHeight="1" x14ac:dyDescent="0.2">
      <c r="A92" s="19">
        <v>12</v>
      </c>
      <c r="B92" s="20" t="s">
        <v>32</v>
      </c>
      <c r="C92" s="21" t="s">
        <v>69</v>
      </c>
    </row>
    <row r="93" spans="1:3" ht="14.25" customHeight="1" x14ac:dyDescent="0.2">
      <c r="A93" s="19">
        <v>13</v>
      </c>
      <c r="B93" s="20" t="s">
        <v>33</v>
      </c>
      <c r="C93" s="21" t="s">
        <v>70</v>
      </c>
    </row>
    <row r="94" spans="1:3" ht="14.25" customHeight="1" x14ac:dyDescent="0.2">
      <c r="A94" s="19">
        <v>14</v>
      </c>
      <c r="B94" s="20" t="s">
        <v>34</v>
      </c>
      <c r="C94" s="24" t="s">
        <v>22</v>
      </c>
    </row>
    <row r="95" spans="1:3" ht="15" customHeight="1" thickBot="1" x14ac:dyDescent="0.25">
      <c r="A95" s="25">
        <v>15</v>
      </c>
      <c r="B95" s="26" t="s">
        <v>35</v>
      </c>
      <c r="C95" s="27" t="s">
        <v>71</v>
      </c>
    </row>
    <row r="96" spans="1:3" ht="15.75" customHeight="1" x14ac:dyDescent="0.25">
      <c r="A96" s="13"/>
      <c r="B96" s="14"/>
      <c r="C96" s="15"/>
    </row>
    <row r="97" spans="1:3" ht="27.2" customHeight="1" x14ac:dyDescent="0.25">
      <c r="A97" s="16" t="s">
        <v>72</v>
      </c>
      <c r="B97" s="17" t="s">
        <v>9</v>
      </c>
      <c r="C97" s="18" t="s">
        <v>73</v>
      </c>
    </row>
    <row r="98" spans="1:3" ht="38.25" customHeight="1" x14ac:dyDescent="0.2">
      <c r="A98" s="19">
        <v>1</v>
      </c>
      <c r="B98" s="20" t="s">
        <v>11</v>
      </c>
      <c r="C98" s="21" t="s">
        <v>74</v>
      </c>
    </row>
    <row r="99" spans="1:3" ht="14.25" customHeight="1" x14ac:dyDescent="0.2">
      <c r="A99" s="19">
        <v>2</v>
      </c>
      <c r="B99" s="22" t="s">
        <v>13</v>
      </c>
      <c r="C99" s="21" t="s">
        <v>75</v>
      </c>
    </row>
    <row r="100" spans="1:3" ht="14.25" customHeight="1" x14ac:dyDescent="0.2">
      <c r="A100" s="19">
        <v>3</v>
      </c>
      <c r="B100" s="22" t="s">
        <v>15</v>
      </c>
      <c r="C100" s="23" t="s">
        <v>40</v>
      </c>
    </row>
    <row r="101" spans="1:3" ht="14.25" customHeight="1" x14ac:dyDescent="0.2">
      <c r="A101" s="19">
        <v>4</v>
      </c>
      <c r="B101" s="20" t="s">
        <v>17</v>
      </c>
      <c r="C101" s="21" t="s">
        <v>18</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26</v>
      </c>
    </row>
    <row r="106" spans="1:3" ht="14.25" customHeight="1" x14ac:dyDescent="0.2">
      <c r="A106" s="19">
        <v>9</v>
      </c>
      <c r="B106" s="20" t="s">
        <v>27</v>
      </c>
      <c r="C106" s="21" t="s">
        <v>28</v>
      </c>
    </row>
    <row r="107" spans="1:3" ht="14.25" customHeight="1" x14ac:dyDescent="0.2">
      <c r="A107" s="19">
        <v>10</v>
      </c>
      <c r="B107" s="20" t="s">
        <v>29</v>
      </c>
      <c r="C107" s="21" t="s">
        <v>26</v>
      </c>
    </row>
    <row r="108" spans="1:3" ht="14.25" customHeight="1" x14ac:dyDescent="0.2">
      <c r="A108" s="19">
        <v>11</v>
      </c>
      <c r="B108" s="20" t="s">
        <v>30</v>
      </c>
      <c r="C108" s="21" t="s">
        <v>31</v>
      </c>
    </row>
    <row r="109" spans="1:3" ht="14.25" customHeight="1" x14ac:dyDescent="0.2">
      <c r="A109" s="19">
        <v>12</v>
      </c>
      <c r="B109" s="20" t="s">
        <v>32</v>
      </c>
      <c r="C109" s="21" t="s">
        <v>18</v>
      </c>
    </row>
    <row r="110" spans="1:3" ht="14.25" customHeight="1" x14ac:dyDescent="0.2">
      <c r="A110" s="19">
        <v>13</v>
      </c>
      <c r="B110" s="20" t="s">
        <v>33</v>
      </c>
      <c r="C110" s="21" t="s">
        <v>20</v>
      </c>
    </row>
    <row r="111" spans="1:3" ht="14.25" customHeight="1" x14ac:dyDescent="0.2">
      <c r="A111" s="19">
        <v>14</v>
      </c>
      <c r="B111" s="20" t="s">
        <v>34</v>
      </c>
      <c r="C111" s="24" t="s">
        <v>22</v>
      </c>
    </row>
    <row r="112" spans="1:3" ht="15" customHeight="1" thickBot="1" x14ac:dyDescent="0.25">
      <c r="A112" s="25">
        <v>15</v>
      </c>
      <c r="B112" s="26" t="s">
        <v>35</v>
      </c>
      <c r="C112" s="27" t="s">
        <v>24</v>
      </c>
    </row>
    <row r="113" spans="1:3" ht="15.75" customHeight="1" x14ac:dyDescent="0.25">
      <c r="A113" s="13"/>
      <c r="B113" s="14"/>
      <c r="C113" s="15"/>
    </row>
    <row r="114" spans="1:3" ht="27.2" customHeight="1" x14ac:dyDescent="0.25">
      <c r="A114" s="16" t="s">
        <v>76</v>
      </c>
      <c r="B114" s="17" t="s">
        <v>9</v>
      </c>
      <c r="C114" s="18" t="s">
        <v>77</v>
      </c>
    </row>
    <row r="115" spans="1:3" ht="38.25" customHeight="1" x14ac:dyDescent="0.2">
      <c r="A115" s="19">
        <v>1</v>
      </c>
      <c r="B115" s="20" t="s">
        <v>11</v>
      </c>
      <c r="C115" s="21" t="s">
        <v>78</v>
      </c>
    </row>
    <row r="116" spans="1:3" ht="14.25" customHeight="1" x14ac:dyDescent="0.2">
      <c r="A116" s="19">
        <v>2</v>
      </c>
      <c r="B116" s="22" t="s">
        <v>13</v>
      </c>
      <c r="C116" s="21" t="s">
        <v>79</v>
      </c>
    </row>
    <row r="117" spans="1:3" ht="14.25" customHeight="1" x14ac:dyDescent="0.2">
      <c r="A117" s="19">
        <v>3</v>
      </c>
      <c r="B117" s="22" t="s">
        <v>15</v>
      </c>
      <c r="C117" s="23" t="s">
        <v>16</v>
      </c>
    </row>
    <row r="118" spans="1:3" ht="14.25" customHeight="1" x14ac:dyDescent="0.2">
      <c r="A118" s="19">
        <v>4</v>
      </c>
      <c r="B118" s="20" t="s">
        <v>17</v>
      </c>
      <c r="C118" s="21" t="s">
        <v>18</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26</v>
      </c>
    </row>
    <row r="123" spans="1:3" ht="14.25" customHeight="1" x14ac:dyDescent="0.2">
      <c r="A123" s="19">
        <v>9</v>
      </c>
      <c r="B123" s="20" t="s">
        <v>27</v>
      </c>
      <c r="C123" s="21" t="s">
        <v>28</v>
      </c>
    </row>
    <row r="124" spans="1:3" ht="14.25" customHeight="1" x14ac:dyDescent="0.2">
      <c r="A124" s="19">
        <v>10</v>
      </c>
      <c r="B124" s="20" t="s">
        <v>29</v>
      </c>
      <c r="C124" s="21" t="s">
        <v>26</v>
      </c>
    </row>
    <row r="125" spans="1:3" ht="14.25" customHeight="1" x14ac:dyDescent="0.2">
      <c r="A125" s="19">
        <v>11</v>
      </c>
      <c r="B125" s="20" t="s">
        <v>30</v>
      </c>
      <c r="C125" s="21" t="s">
        <v>31</v>
      </c>
    </row>
    <row r="126" spans="1:3" ht="14.25" customHeight="1" x14ac:dyDescent="0.2">
      <c r="A126" s="19">
        <v>12</v>
      </c>
      <c r="B126" s="20" t="s">
        <v>32</v>
      </c>
      <c r="C126" s="21" t="s">
        <v>18</v>
      </c>
    </row>
    <row r="127" spans="1:3" ht="14.25" customHeight="1" x14ac:dyDescent="0.2">
      <c r="A127" s="19">
        <v>13</v>
      </c>
      <c r="B127" s="20" t="s">
        <v>33</v>
      </c>
      <c r="C127" s="21" t="s">
        <v>20</v>
      </c>
    </row>
    <row r="128" spans="1:3" ht="14.25" customHeight="1" x14ac:dyDescent="0.2">
      <c r="A128" s="19">
        <v>14</v>
      </c>
      <c r="B128" s="20" t="s">
        <v>34</v>
      </c>
      <c r="C128" s="24" t="s">
        <v>22</v>
      </c>
    </row>
    <row r="129" spans="1:3" ht="15" customHeight="1" thickBot="1" x14ac:dyDescent="0.25">
      <c r="A129" s="25">
        <v>15</v>
      </c>
      <c r="B129" s="26" t="s">
        <v>35</v>
      </c>
      <c r="C129" s="27" t="s">
        <v>24</v>
      </c>
    </row>
    <row r="130" spans="1:3" ht="15.75" customHeight="1" x14ac:dyDescent="0.25">
      <c r="A130" s="13"/>
      <c r="B130" s="14"/>
      <c r="C130" s="15"/>
    </row>
    <row r="131" spans="1:3" ht="27.2" customHeight="1" x14ac:dyDescent="0.25">
      <c r="A131" s="16" t="s">
        <v>80</v>
      </c>
      <c r="B131" s="17" t="s">
        <v>9</v>
      </c>
      <c r="C131" s="18" t="s">
        <v>81</v>
      </c>
    </row>
    <row r="132" spans="1:3" ht="38.25" customHeight="1" x14ac:dyDescent="0.2">
      <c r="A132" s="19">
        <v>1</v>
      </c>
      <c r="B132" s="20" t="s">
        <v>11</v>
      </c>
      <c r="C132" s="21" t="s">
        <v>82</v>
      </c>
    </row>
    <row r="133" spans="1:3" ht="14.25" customHeight="1" x14ac:dyDescent="0.2">
      <c r="A133" s="19">
        <v>2</v>
      </c>
      <c r="B133" s="22" t="s">
        <v>13</v>
      </c>
      <c r="C133" s="21" t="s">
        <v>83</v>
      </c>
    </row>
    <row r="134" spans="1:3" ht="14.25" customHeight="1" x14ac:dyDescent="0.2">
      <c r="A134" s="19">
        <v>3</v>
      </c>
      <c r="B134" s="22" t="s">
        <v>15</v>
      </c>
      <c r="C134" s="23" t="s">
        <v>16</v>
      </c>
    </row>
    <row r="135" spans="1:3" ht="14.25" customHeight="1" x14ac:dyDescent="0.2">
      <c r="A135" s="19">
        <v>4</v>
      </c>
      <c r="B135" s="20" t="s">
        <v>17</v>
      </c>
      <c r="C135" s="21" t="s">
        <v>84</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26</v>
      </c>
    </row>
    <row r="140" spans="1:3" ht="14.25" customHeight="1" x14ac:dyDescent="0.2">
      <c r="A140" s="19">
        <v>9</v>
      </c>
      <c r="B140" s="20" t="s">
        <v>27</v>
      </c>
      <c r="C140" s="21" t="s">
        <v>85</v>
      </c>
    </row>
    <row r="141" spans="1:3" ht="14.25" customHeight="1" x14ac:dyDescent="0.2">
      <c r="A141" s="19">
        <v>10</v>
      </c>
      <c r="B141" s="20" t="s">
        <v>29</v>
      </c>
      <c r="C141" s="21" t="s">
        <v>86</v>
      </c>
    </row>
    <row r="142" spans="1:3" ht="14.25" customHeight="1" x14ac:dyDescent="0.2">
      <c r="A142" s="19">
        <v>11</v>
      </c>
      <c r="B142" s="20" t="s">
        <v>30</v>
      </c>
      <c r="C142" s="21" t="s">
        <v>87</v>
      </c>
    </row>
    <row r="143" spans="1:3" ht="14.25" customHeight="1" x14ac:dyDescent="0.2">
      <c r="A143" s="19">
        <v>12</v>
      </c>
      <c r="B143" s="20" t="s">
        <v>32</v>
      </c>
      <c r="C143" s="21" t="s">
        <v>88</v>
      </c>
    </row>
    <row r="144" spans="1:3" ht="14.25" customHeight="1" x14ac:dyDescent="0.2">
      <c r="A144" s="19">
        <v>13</v>
      </c>
      <c r="B144" s="20" t="s">
        <v>33</v>
      </c>
      <c r="C144" s="21" t="s">
        <v>42</v>
      </c>
    </row>
    <row r="145" spans="1:4" ht="14.25" customHeight="1" x14ac:dyDescent="0.2">
      <c r="A145" s="19">
        <v>14</v>
      </c>
      <c r="B145" s="20" t="s">
        <v>34</v>
      </c>
      <c r="C145" s="24" t="s">
        <v>22</v>
      </c>
    </row>
    <row r="146" spans="1:4" ht="15" customHeight="1" thickBot="1" x14ac:dyDescent="0.25">
      <c r="A146" s="25">
        <v>15</v>
      </c>
      <c r="B146" s="26" t="s">
        <v>35</v>
      </c>
      <c r="C146" s="27" t="s">
        <v>89</v>
      </c>
    </row>
    <row r="147" spans="1:4" ht="15.75" x14ac:dyDescent="0.25">
      <c r="A147" s="28" t="s">
        <v>90</v>
      </c>
      <c r="B147" s="28"/>
      <c r="C147" s="28" t="s">
        <v>91</v>
      </c>
      <c r="D147"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REPORTING&amp;RMIDDLESEX HOSPITAL</oddHeader>
    <oddFooter>&amp;LREPORT 20&amp;C&amp;P OF &amp;N&amp;R&amp;D,&amp;T</oddFooter>
  </headerFooter>
  <rowBreaks count="2" manualBreakCount="2">
    <brk id="61" max="2" man="1"/>
    <brk id="112"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92</v>
      </c>
      <c r="B4" s="517"/>
      <c r="C4" s="517"/>
    </row>
    <row r="5" spans="1:3" ht="15.75" x14ac:dyDescent="0.25">
      <c r="A5" s="517" t="s">
        <v>670</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671</v>
      </c>
    </row>
    <row r="9" spans="1:3" ht="15.75" customHeight="1" x14ac:dyDescent="0.25">
      <c r="A9" s="316"/>
      <c r="B9" s="317"/>
      <c r="C9" s="318"/>
    </row>
    <row r="10" spans="1:3" ht="15.75" customHeight="1" thickBot="1" x14ac:dyDescent="0.25">
      <c r="A10" s="319" t="s">
        <v>672</v>
      </c>
      <c r="B10" s="320" t="s">
        <v>673</v>
      </c>
      <c r="C10" s="315"/>
    </row>
    <row r="11" spans="1:3" s="324" customFormat="1" ht="75" customHeight="1" x14ac:dyDescent="0.2">
      <c r="A11" s="321" t="s">
        <v>127</v>
      </c>
      <c r="B11" s="322" t="s">
        <v>674</v>
      </c>
      <c r="C11" s="323" t="s">
        <v>675</v>
      </c>
    </row>
    <row r="12" spans="1:3" s="324" customFormat="1" ht="30" x14ac:dyDescent="0.2">
      <c r="A12" s="325" t="s">
        <v>135</v>
      </c>
      <c r="B12" s="322" t="s">
        <v>676</v>
      </c>
      <c r="C12" s="326" t="s">
        <v>675</v>
      </c>
    </row>
    <row r="13" spans="1:3" s="324" customFormat="1" ht="30" x14ac:dyDescent="0.2">
      <c r="A13" s="327" t="s">
        <v>138</v>
      </c>
      <c r="B13" s="328" t="s">
        <v>677</v>
      </c>
      <c r="C13" s="329">
        <v>0.23599999999999999</v>
      </c>
    </row>
    <row r="14" spans="1:3" ht="13.5" customHeight="1" thickBot="1" x14ac:dyDescent="0.25">
      <c r="A14" s="330"/>
      <c r="B14" s="331"/>
      <c r="C14" s="332"/>
    </row>
    <row r="15" spans="1:3" s="324" customFormat="1" ht="16.5" customHeight="1" thickBot="1" x14ac:dyDescent="0.25">
      <c r="A15" s="333" t="s">
        <v>678</v>
      </c>
      <c r="B15" s="334" t="s">
        <v>679</v>
      </c>
      <c r="C15" s="335"/>
    </row>
    <row r="16" spans="1:3" s="324" customFormat="1" ht="15.75" x14ac:dyDescent="0.2">
      <c r="A16" s="336" t="s">
        <v>680</v>
      </c>
      <c r="B16" s="337" t="s">
        <v>681</v>
      </c>
      <c r="C16" s="338"/>
    </row>
    <row r="17" spans="1:3" s="324" customFormat="1" x14ac:dyDescent="0.2">
      <c r="A17" s="339">
        <v>1</v>
      </c>
      <c r="B17" s="322" t="s">
        <v>682</v>
      </c>
      <c r="C17" s="340" t="s">
        <v>683</v>
      </c>
    </row>
    <row r="18" spans="1:3" s="324" customFormat="1" x14ac:dyDescent="0.2">
      <c r="A18" s="339">
        <v>2</v>
      </c>
      <c r="B18" s="341" t="s">
        <v>684</v>
      </c>
      <c r="C18" s="340" t="s">
        <v>685</v>
      </c>
    </row>
    <row r="19" spans="1:3" s="324" customFormat="1" x14ac:dyDescent="0.2">
      <c r="A19" s="339">
        <v>3</v>
      </c>
      <c r="B19" s="341" t="s">
        <v>686</v>
      </c>
      <c r="C19" s="340" t="s">
        <v>687</v>
      </c>
    </row>
    <row r="20" spans="1:3" s="324" customFormat="1" ht="75" customHeight="1" x14ac:dyDescent="0.2">
      <c r="A20" s="339">
        <v>4</v>
      </c>
      <c r="B20" s="341" t="s">
        <v>688</v>
      </c>
      <c r="C20" s="340" t="s">
        <v>675</v>
      </c>
    </row>
    <row r="21" spans="1:3" s="324" customFormat="1" ht="75" customHeight="1" x14ac:dyDescent="0.2">
      <c r="A21" s="339">
        <v>5</v>
      </c>
      <c r="B21" s="341" t="s">
        <v>689</v>
      </c>
      <c r="C21" s="340" t="s">
        <v>675</v>
      </c>
    </row>
    <row r="22" spans="1:3" s="324" customFormat="1" ht="30" x14ac:dyDescent="0.2">
      <c r="A22" s="342">
        <v>6</v>
      </c>
      <c r="B22" s="341" t="s">
        <v>690</v>
      </c>
      <c r="C22" s="343">
        <v>0.36950000000000005</v>
      </c>
    </row>
    <row r="23" spans="1:3" s="347" customFormat="1" x14ac:dyDescent="0.2">
      <c r="A23" s="344"/>
      <c r="B23" s="345"/>
      <c r="C23" s="346"/>
    </row>
    <row r="24" spans="1:3" s="324" customFormat="1" ht="15.75" x14ac:dyDescent="0.2">
      <c r="A24" s="336" t="s">
        <v>691</v>
      </c>
      <c r="B24" s="337" t="s">
        <v>681</v>
      </c>
      <c r="C24" s="338"/>
    </row>
    <row r="25" spans="1:3" s="324" customFormat="1" x14ac:dyDescent="0.2">
      <c r="A25" s="339">
        <v>1</v>
      </c>
      <c r="B25" s="322" t="s">
        <v>682</v>
      </c>
      <c r="C25" s="340" t="s">
        <v>692</v>
      </c>
    </row>
    <row r="26" spans="1:3" s="324" customFormat="1" x14ac:dyDescent="0.2">
      <c r="A26" s="339">
        <v>2</v>
      </c>
      <c r="B26" s="341" t="s">
        <v>684</v>
      </c>
      <c r="C26" s="340" t="s">
        <v>693</v>
      </c>
    </row>
    <row r="27" spans="1:3" s="324" customFormat="1" x14ac:dyDescent="0.2">
      <c r="A27" s="339">
        <v>3</v>
      </c>
      <c r="B27" s="341" t="s">
        <v>686</v>
      </c>
      <c r="C27" s="340" t="s">
        <v>687</v>
      </c>
    </row>
    <row r="28" spans="1:3" s="324" customFormat="1" ht="75" customHeight="1" x14ac:dyDescent="0.2">
      <c r="A28" s="339">
        <v>4</v>
      </c>
      <c r="B28" s="341" t="s">
        <v>688</v>
      </c>
      <c r="C28" s="340" t="s">
        <v>675</v>
      </c>
    </row>
    <row r="29" spans="1:3" s="324" customFormat="1" ht="75" customHeight="1" x14ac:dyDescent="0.2">
      <c r="A29" s="339">
        <v>5</v>
      </c>
      <c r="B29" s="341" t="s">
        <v>689</v>
      </c>
      <c r="C29" s="340" t="s">
        <v>675</v>
      </c>
    </row>
    <row r="30" spans="1:3" s="324" customFormat="1" ht="30" x14ac:dyDescent="0.2">
      <c r="A30" s="342">
        <v>6</v>
      </c>
      <c r="B30" s="341" t="s">
        <v>690</v>
      </c>
      <c r="C30" s="343">
        <v>0.21309999999999998</v>
      </c>
    </row>
    <row r="31" spans="1:3" ht="15.75" customHeight="1" thickBot="1" x14ac:dyDescent="0.25">
      <c r="A31" s="319"/>
      <c r="B31" s="320"/>
      <c r="C31"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REPORTING&amp;R&amp;10MIDDLESEX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7" t="s">
        <v>0</v>
      </c>
      <c r="B4" s="517"/>
      <c r="C4" s="517"/>
      <c r="D4" s="517"/>
      <c r="E4" s="517"/>
    </row>
    <row r="5" spans="1:7" ht="15.75" customHeight="1" x14ac:dyDescent="0.25">
      <c r="A5" s="517" t="s">
        <v>694</v>
      </c>
      <c r="B5" s="517"/>
      <c r="C5" s="517"/>
      <c r="D5" s="517"/>
      <c r="E5" s="517"/>
    </row>
    <row r="6" spans="1:7" ht="15.75" customHeight="1" x14ac:dyDescent="0.25">
      <c r="A6" s="517" t="s">
        <v>92</v>
      </c>
      <c r="B6" s="517"/>
      <c r="C6" s="517"/>
      <c r="D6" s="517"/>
      <c r="E6" s="517"/>
    </row>
    <row r="7" spans="1:7" ht="15.75" customHeight="1" x14ac:dyDescent="0.25">
      <c r="A7" s="517" t="s">
        <v>695</v>
      </c>
      <c r="B7" s="517"/>
      <c r="C7" s="517"/>
      <c r="D7" s="517"/>
      <c r="E7" s="517"/>
    </row>
    <row r="8" spans="1:7" ht="16.5" customHeight="1" thickBot="1" x14ac:dyDescent="0.3">
      <c r="A8" s="348"/>
      <c r="B8" s="348"/>
      <c r="C8" s="352"/>
      <c r="D8" s="349"/>
      <c r="E8" s="350"/>
      <c r="F8" s="350"/>
      <c r="G8" s="350"/>
    </row>
    <row r="9" spans="1:7" ht="16.5" customHeight="1" thickBot="1" x14ac:dyDescent="0.3">
      <c r="A9" s="353" t="s">
        <v>5</v>
      </c>
      <c r="B9" s="354" t="s">
        <v>696</v>
      </c>
      <c r="C9" s="355" t="s">
        <v>697</v>
      </c>
      <c r="D9" s="355" t="s">
        <v>698</v>
      </c>
      <c r="E9" s="356" t="s">
        <v>699</v>
      </c>
      <c r="F9" s="357"/>
      <c r="G9" s="357"/>
    </row>
    <row r="10" spans="1:7" ht="15.75" customHeight="1" x14ac:dyDescent="0.25">
      <c r="A10" s="358"/>
      <c r="B10" s="359"/>
      <c r="C10" s="360"/>
      <c r="D10" s="360"/>
      <c r="E10" s="361"/>
      <c r="F10" s="357"/>
      <c r="G10" s="357"/>
    </row>
    <row r="11" spans="1:7" ht="15.75" customHeight="1" x14ac:dyDescent="0.25">
      <c r="A11" s="362" t="s">
        <v>700</v>
      </c>
      <c r="B11" s="363" t="s">
        <v>85</v>
      </c>
      <c r="C11" s="364">
        <v>605964</v>
      </c>
      <c r="D11" s="364">
        <v>453559</v>
      </c>
      <c r="E11" s="365">
        <f>C11+D11</f>
        <v>1059523</v>
      </c>
      <c r="F11" s="366"/>
      <c r="G11" s="367"/>
    </row>
    <row r="12" spans="1:7" ht="15.75" customHeight="1" x14ac:dyDescent="0.25">
      <c r="A12" s="519"/>
      <c r="B12" s="520"/>
      <c r="C12" s="520"/>
      <c r="D12" s="520"/>
      <c r="E12" s="521"/>
      <c r="F12" s="366"/>
      <c r="G12" s="367"/>
    </row>
    <row r="13" spans="1:7" ht="15.75" customHeight="1" x14ac:dyDescent="0.25">
      <c r="A13" s="362" t="s">
        <v>701</v>
      </c>
      <c r="B13" s="363" t="s">
        <v>702</v>
      </c>
      <c r="C13" s="364">
        <v>405488</v>
      </c>
      <c r="D13" s="364">
        <v>234454</v>
      </c>
      <c r="E13" s="365">
        <f>C13+D13</f>
        <v>639942</v>
      </c>
      <c r="F13" s="366"/>
      <c r="G13" s="367"/>
    </row>
    <row r="14" spans="1:7" ht="15.75" customHeight="1" x14ac:dyDescent="0.25">
      <c r="A14" s="519"/>
      <c r="B14" s="520"/>
      <c r="C14" s="520"/>
      <c r="D14" s="520"/>
      <c r="E14" s="521"/>
      <c r="F14" s="366"/>
      <c r="G14" s="367"/>
    </row>
    <row r="15" spans="1:7" ht="15.75" customHeight="1" x14ac:dyDescent="0.25">
      <c r="A15" s="362" t="s">
        <v>703</v>
      </c>
      <c r="B15" s="363" t="s">
        <v>704</v>
      </c>
      <c r="C15" s="364">
        <v>383363</v>
      </c>
      <c r="D15" s="364">
        <v>169585</v>
      </c>
      <c r="E15" s="365">
        <f>C15+D15</f>
        <v>552948</v>
      </c>
      <c r="F15" s="366"/>
      <c r="G15" s="367"/>
    </row>
    <row r="16" spans="1:7" ht="15.75" customHeight="1" x14ac:dyDescent="0.25">
      <c r="A16" s="519"/>
      <c r="B16" s="520"/>
      <c r="C16" s="520"/>
      <c r="D16" s="520"/>
      <c r="E16" s="521"/>
      <c r="F16" s="366"/>
      <c r="G16" s="367"/>
    </row>
    <row r="17" spans="1:7" ht="15.75" customHeight="1" x14ac:dyDescent="0.25">
      <c r="A17" s="362" t="s">
        <v>705</v>
      </c>
      <c r="B17" s="363" t="s">
        <v>706</v>
      </c>
      <c r="C17" s="364">
        <v>357238</v>
      </c>
      <c r="D17" s="364">
        <v>150035</v>
      </c>
      <c r="E17" s="365">
        <f>C17+D17</f>
        <v>507273</v>
      </c>
      <c r="F17" s="366"/>
      <c r="G17" s="367"/>
    </row>
    <row r="18" spans="1:7" ht="15.75" customHeight="1" x14ac:dyDescent="0.25">
      <c r="A18" s="519"/>
      <c r="B18" s="520"/>
      <c r="C18" s="520"/>
      <c r="D18" s="520"/>
      <c r="E18" s="521"/>
      <c r="F18" s="366"/>
      <c r="G18" s="367"/>
    </row>
    <row r="19" spans="1:7" ht="15.75" customHeight="1" x14ac:dyDescent="0.25">
      <c r="A19" s="362" t="s">
        <v>707</v>
      </c>
      <c r="B19" s="363" t="s">
        <v>708</v>
      </c>
      <c r="C19" s="364">
        <v>379268</v>
      </c>
      <c r="D19" s="364">
        <v>86144</v>
      </c>
      <c r="E19" s="365">
        <f>C19+D19</f>
        <v>465412</v>
      </c>
      <c r="F19" s="366"/>
      <c r="G19" s="367"/>
    </row>
    <row r="20" spans="1:7" ht="15.75" customHeight="1" x14ac:dyDescent="0.25">
      <c r="A20" s="519"/>
      <c r="B20" s="520"/>
      <c r="C20" s="520"/>
      <c r="D20" s="520"/>
      <c r="E20" s="521"/>
      <c r="F20" s="366"/>
      <c r="G20" s="367"/>
    </row>
    <row r="21" spans="1:7" ht="15.75" customHeight="1" x14ac:dyDescent="0.25">
      <c r="A21" s="362" t="s">
        <v>709</v>
      </c>
      <c r="B21" s="363" t="s">
        <v>710</v>
      </c>
      <c r="C21" s="364">
        <v>288494</v>
      </c>
      <c r="D21" s="364">
        <v>122497</v>
      </c>
      <c r="E21" s="365">
        <f>C21+D21</f>
        <v>410991</v>
      </c>
      <c r="F21" s="366"/>
      <c r="G21" s="367"/>
    </row>
    <row r="22" spans="1:7" ht="15.75" customHeight="1" x14ac:dyDescent="0.25">
      <c r="A22" s="519"/>
      <c r="B22" s="520"/>
      <c r="C22" s="520"/>
      <c r="D22" s="520"/>
      <c r="E22" s="521"/>
      <c r="F22" s="366"/>
      <c r="G22" s="367"/>
    </row>
    <row r="23" spans="1:7" ht="15.75" customHeight="1" x14ac:dyDescent="0.25">
      <c r="A23" s="362" t="s">
        <v>711</v>
      </c>
      <c r="B23" s="363" t="s">
        <v>712</v>
      </c>
      <c r="C23" s="364">
        <v>342598</v>
      </c>
      <c r="D23" s="364">
        <v>67703</v>
      </c>
      <c r="E23" s="365">
        <f>C23+D23</f>
        <v>410301</v>
      </c>
      <c r="F23" s="366"/>
      <c r="G23" s="367"/>
    </row>
    <row r="24" spans="1:7" ht="15.75" customHeight="1" x14ac:dyDescent="0.25">
      <c r="A24" s="519"/>
      <c r="B24" s="520"/>
      <c r="C24" s="520"/>
      <c r="D24" s="520"/>
      <c r="E24" s="521"/>
      <c r="F24" s="366"/>
      <c r="G24" s="367"/>
    </row>
    <row r="25" spans="1:7" ht="15.75" customHeight="1" x14ac:dyDescent="0.25">
      <c r="A25" s="362" t="s">
        <v>713</v>
      </c>
      <c r="B25" s="363" t="s">
        <v>714</v>
      </c>
      <c r="C25" s="364">
        <v>292669</v>
      </c>
      <c r="D25" s="364">
        <v>114964</v>
      </c>
      <c r="E25" s="365">
        <f>C25+D25</f>
        <v>407633</v>
      </c>
      <c r="F25" s="366"/>
      <c r="G25" s="367"/>
    </row>
    <row r="26" spans="1:7" ht="15.75" customHeight="1" x14ac:dyDescent="0.25">
      <c r="A26" s="519"/>
      <c r="B26" s="520"/>
      <c r="C26" s="520"/>
      <c r="D26" s="520"/>
      <c r="E26" s="521"/>
      <c r="F26" s="366"/>
      <c r="G26" s="367"/>
    </row>
    <row r="27" spans="1:7" ht="15.75" customHeight="1" x14ac:dyDescent="0.25">
      <c r="A27" s="362" t="s">
        <v>715</v>
      </c>
      <c r="B27" s="363" t="s">
        <v>716</v>
      </c>
      <c r="C27" s="364">
        <v>336712</v>
      </c>
      <c r="D27" s="364">
        <v>67404</v>
      </c>
      <c r="E27" s="365">
        <f>C27+D27</f>
        <v>404116</v>
      </c>
      <c r="F27" s="366"/>
      <c r="G27" s="367"/>
    </row>
    <row r="28" spans="1:7" ht="15.75" customHeight="1" x14ac:dyDescent="0.25">
      <c r="A28" s="519"/>
      <c r="B28" s="520"/>
      <c r="C28" s="520"/>
      <c r="D28" s="520"/>
      <c r="E28" s="521"/>
      <c r="F28" s="366"/>
      <c r="G28" s="367"/>
    </row>
    <row r="29" spans="1:7" ht="15.75" customHeight="1" x14ac:dyDescent="0.25">
      <c r="A29" s="362" t="s">
        <v>717</v>
      </c>
      <c r="B29" s="363" t="s">
        <v>718</v>
      </c>
      <c r="C29" s="364">
        <v>342601</v>
      </c>
      <c r="D29" s="364">
        <v>54167</v>
      </c>
      <c r="E29" s="365">
        <f>C29+D29</f>
        <v>396768</v>
      </c>
      <c r="F29" s="366"/>
      <c r="G29" s="367"/>
    </row>
    <row r="30" spans="1:7" ht="15.75" customHeight="1" thickBot="1" x14ac:dyDescent="0.3">
      <c r="A30" s="519"/>
      <c r="B30" s="520"/>
      <c r="C30" s="520"/>
      <c r="D30" s="520"/>
      <c r="E30" s="521"/>
      <c r="F30" s="366"/>
      <c r="G30" s="367"/>
    </row>
    <row r="31" spans="1:7" ht="18.75" customHeight="1" thickBot="1" x14ac:dyDescent="0.3">
      <c r="A31" s="368"/>
      <c r="B31" s="369" t="s">
        <v>148</v>
      </c>
      <c r="C31" s="370">
        <f>SUM(C11+C13+C15+C17+C19+C21+C23+C25+C27+C29)</f>
        <v>3734395</v>
      </c>
      <c r="D31" s="370">
        <f>SUM(D11+D13+D15+D17+D19+D21+D23+D25+D27+D29)</f>
        <v>1520512</v>
      </c>
      <c r="E31" s="371">
        <f>C31+D31</f>
        <v>5254907</v>
      </c>
      <c r="F31" s="372"/>
      <c r="G31" s="372"/>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REPORTING&amp;R&amp;10MIDDLESEX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8"/>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694</v>
      </c>
      <c r="B3" s="523"/>
      <c r="C3" s="523"/>
      <c r="D3" s="523"/>
      <c r="E3" s="523"/>
    </row>
    <row r="4" spans="1:5" ht="15" customHeight="1" x14ac:dyDescent="0.25">
      <c r="A4" s="523" t="s">
        <v>92</v>
      </c>
      <c r="B4" s="523"/>
      <c r="C4" s="523"/>
      <c r="D4" s="523"/>
      <c r="E4" s="523"/>
    </row>
    <row r="5" spans="1:5" ht="15" customHeight="1" x14ac:dyDescent="0.25">
      <c r="A5" s="524" t="s">
        <v>719</v>
      </c>
      <c r="B5" s="524"/>
      <c r="C5" s="524"/>
      <c r="D5" s="524"/>
      <c r="E5" s="524"/>
    </row>
    <row r="6" spans="1:5" ht="25.5" customHeight="1" x14ac:dyDescent="0.25">
      <c r="A6" s="524" t="s">
        <v>720</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721</v>
      </c>
      <c r="D9" s="380" t="s">
        <v>722</v>
      </c>
      <c r="E9" s="381" t="s">
        <v>699</v>
      </c>
    </row>
    <row r="10" spans="1:5" s="382" customFormat="1" ht="15.75" x14ac:dyDescent="0.25">
      <c r="A10" s="383"/>
      <c r="B10" s="384"/>
      <c r="C10" s="385"/>
      <c r="D10" s="385"/>
      <c r="E10" s="386"/>
    </row>
    <row r="11" spans="1:5" s="382" customFormat="1" ht="15.75" x14ac:dyDescent="0.25">
      <c r="A11" s="387" t="s">
        <v>103</v>
      </c>
      <c r="B11" s="388" t="s">
        <v>10</v>
      </c>
      <c r="C11" s="389"/>
      <c r="D11" s="389"/>
      <c r="E11" s="390"/>
    </row>
    <row r="12" spans="1:5" ht="14.25" customHeight="1" x14ac:dyDescent="0.2">
      <c r="A12" s="391">
        <v>1</v>
      </c>
      <c r="B12" s="392" t="s">
        <v>723</v>
      </c>
      <c r="C12" s="393">
        <v>0</v>
      </c>
      <c r="D12" s="393">
        <v>0</v>
      </c>
      <c r="E12" s="393">
        <f>D12+ C12</f>
        <v>0</v>
      </c>
    </row>
    <row r="13" spans="1:5" ht="14.25" customHeight="1" x14ac:dyDescent="0.2">
      <c r="A13" s="391">
        <v>2</v>
      </c>
      <c r="B13" s="392" t="s">
        <v>724</v>
      </c>
      <c r="C13" s="393">
        <v>0</v>
      </c>
      <c r="D13" s="393">
        <v>0</v>
      </c>
      <c r="E13" s="393">
        <f>D13+ C13</f>
        <v>0</v>
      </c>
    </row>
    <row r="14" spans="1:5" ht="15.75" x14ac:dyDescent="0.25">
      <c r="A14" s="383"/>
      <c r="B14" s="384"/>
      <c r="C14" s="385"/>
      <c r="D14" s="385"/>
      <c r="E14" s="394"/>
    </row>
    <row r="15" spans="1:5" s="382" customFormat="1" ht="15.75" x14ac:dyDescent="0.25">
      <c r="A15" s="387" t="s">
        <v>110</v>
      </c>
      <c r="B15" s="388" t="s">
        <v>37</v>
      </c>
      <c r="C15" s="389"/>
      <c r="D15" s="389"/>
      <c r="E15" s="390"/>
    </row>
    <row r="16" spans="1:5" ht="14.25" customHeight="1" x14ac:dyDescent="0.2">
      <c r="A16" s="391">
        <v>1</v>
      </c>
      <c r="B16" s="392" t="s">
        <v>723</v>
      </c>
      <c r="C16" s="393">
        <v>0</v>
      </c>
      <c r="D16" s="393">
        <v>0</v>
      </c>
      <c r="E16" s="393">
        <f>D16+ C16</f>
        <v>0</v>
      </c>
    </row>
    <row r="17" spans="1:5" ht="14.25" customHeight="1" x14ac:dyDescent="0.2">
      <c r="A17" s="391">
        <v>2</v>
      </c>
      <c r="B17" s="392" t="s">
        <v>724</v>
      </c>
      <c r="C17" s="393">
        <v>0</v>
      </c>
      <c r="D17" s="393">
        <v>0</v>
      </c>
      <c r="E17" s="393">
        <f>D17+ C17</f>
        <v>0</v>
      </c>
    </row>
    <row r="18" spans="1:5" ht="15.75" x14ac:dyDescent="0.25">
      <c r="A18" s="383"/>
      <c r="B18" s="384"/>
      <c r="C18" s="385"/>
      <c r="D18" s="385"/>
      <c r="E18" s="394"/>
    </row>
    <row r="19" spans="1:5" s="382" customFormat="1" ht="31.5" x14ac:dyDescent="0.25">
      <c r="A19" s="387" t="s">
        <v>111</v>
      </c>
      <c r="B19" s="388" t="s">
        <v>51</v>
      </c>
      <c r="C19" s="389"/>
      <c r="D19" s="389"/>
      <c r="E19" s="390"/>
    </row>
    <row r="20" spans="1:5" ht="14.25" customHeight="1" x14ac:dyDescent="0.2">
      <c r="A20" s="391">
        <v>1</v>
      </c>
      <c r="B20" s="392" t="s">
        <v>723</v>
      </c>
      <c r="C20" s="393">
        <v>0</v>
      </c>
      <c r="D20" s="393">
        <v>0</v>
      </c>
      <c r="E20" s="393">
        <f>D20+ C20</f>
        <v>0</v>
      </c>
    </row>
    <row r="21" spans="1:5" ht="14.25" customHeight="1" x14ac:dyDescent="0.2">
      <c r="A21" s="391">
        <v>2</v>
      </c>
      <c r="B21" s="392" t="s">
        <v>724</v>
      </c>
      <c r="C21" s="393">
        <v>0</v>
      </c>
      <c r="D21" s="393">
        <v>0</v>
      </c>
      <c r="E21" s="393">
        <f>D21+ C21</f>
        <v>0</v>
      </c>
    </row>
    <row r="22" spans="1:5" ht="15.75" x14ac:dyDescent="0.25">
      <c r="A22" s="383"/>
      <c r="B22" s="384"/>
      <c r="C22" s="385"/>
      <c r="D22" s="385"/>
      <c r="E22" s="394"/>
    </row>
    <row r="23" spans="1:5" s="382" customFormat="1" ht="15.75" x14ac:dyDescent="0.25">
      <c r="A23" s="387" t="s">
        <v>112</v>
      </c>
      <c r="B23" s="388" t="s">
        <v>57</v>
      </c>
      <c r="C23" s="389"/>
      <c r="D23" s="389"/>
      <c r="E23" s="390"/>
    </row>
    <row r="24" spans="1:5" ht="14.25" customHeight="1" x14ac:dyDescent="0.2">
      <c r="A24" s="391">
        <v>1</v>
      </c>
      <c r="B24" s="392" t="s">
        <v>723</v>
      </c>
      <c r="C24" s="393">
        <v>0</v>
      </c>
      <c r="D24" s="393">
        <v>0</v>
      </c>
      <c r="E24" s="393">
        <f>D24+ C24</f>
        <v>0</v>
      </c>
    </row>
    <row r="25" spans="1:5" ht="14.25" customHeight="1" x14ac:dyDescent="0.2">
      <c r="A25" s="391">
        <v>2</v>
      </c>
      <c r="B25" s="392" t="s">
        <v>724</v>
      </c>
      <c r="C25" s="393">
        <v>0</v>
      </c>
      <c r="D25" s="393">
        <v>0</v>
      </c>
      <c r="E25" s="393">
        <f>D25+ C25</f>
        <v>0</v>
      </c>
    </row>
    <row r="26" spans="1:5" ht="15.75" x14ac:dyDescent="0.25">
      <c r="A26" s="383"/>
      <c r="B26" s="384"/>
      <c r="C26" s="385"/>
      <c r="D26" s="385"/>
      <c r="E26" s="394"/>
    </row>
    <row r="27" spans="1:5" s="382" customFormat="1" ht="31.5" x14ac:dyDescent="0.25">
      <c r="A27" s="387" t="s">
        <v>113</v>
      </c>
      <c r="B27" s="388" t="s">
        <v>61</v>
      </c>
      <c r="C27" s="389"/>
      <c r="D27" s="389"/>
      <c r="E27" s="390"/>
    </row>
    <row r="28" spans="1:5" ht="14.25" customHeight="1" x14ac:dyDescent="0.2">
      <c r="A28" s="391">
        <v>1</v>
      </c>
      <c r="B28" s="392" t="s">
        <v>723</v>
      </c>
      <c r="C28" s="393">
        <v>0</v>
      </c>
      <c r="D28" s="393">
        <v>0</v>
      </c>
      <c r="E28" s="393">
        <f>D28+ C28</f>
        <v>0</v>
      </c>
    </row>
    <row r="29" spans="1:5" ht="14.25" customHeight="1" x14ac:dyDescent="0.2">
      <c r="A29" s="391">
        <v>2</v>
      </c>
      <c r="B29" s="392" t="s">
        <v>724</v>
      </c>
      <c r="C29" s="393">
        <v>0</v>
      </c>
      <c r="D29" s="393">
        <v>0</v>
      </c>
      <c r="E29" s="393">
        <f>D29+ C29</f>
        <v>0</v>
      </c>
    </row>
    <row r="30" spans="1:5" ht="15.75" x14ac:dyDescent="0.25">
      <c r="A30" s="383"/>
      <c r="B30" s="384"/>
      <c r="C30" s="385"/>
      <c r="D30" s="385"/>
      <c r="E30" s="394"/>
    </row>
    <row r="31" spans="1:5" s="382" customFormat="1" ht="15.75" x14ac:dyDescent="0.25">
      <c r="A31" s="387" t="s">
        <v>114</v>
      </c>
      <c r="B31" s="388" t="s">
        <v>73</v>
      </c>
      <c r="C31" s="389"/>
      <c r="D31" s="389"/>
      <c r="E31" s="390"/>
    </row>
    <row r="32" spans="1:5" ht="14.25" customHeight="1" x14ac:dyDescent="0.2">
      <c r="A32" s="391">
        <v>1</v>
      </c>
      <c r="B32" s="392" t="s">
        <v>723</v>
      </c>
      <c r="C32" s="393">
        <v>0</v>
      </c>
      <c r="D32" s="393">
        <v>0</v>
      </c>
      <c r="E32" s="393">
        <f>D32+ C32</f>
        <v>0</v>
      </c>
    </row>
    <row r="33" spans="1:6" ht="14.25" customHeight="1" x14ac:dyDescent="0.2">
      <c r="A33" s="391">
        <v>2</v>
      </c>
      <c r="B33" s="392" t="s">
        <v>724</v>
      </c>
      <c r="C33" s="393">
        <v>0</v>
      </c>
      <c r="D33" s="393">
        <v>0</v>
      </c>
      <c r="E33" s="393">
        <f>D33+ C33</f>
        <v>0</v>
      </c>
    </row>
    <row r="34" spans="1:6" ht="15.75" x14ac:dyDescent="0.25">
      <c r="A34" s="383"/>
      <c r="B34" s="384"/>
      <c r="C34" s="385"/>
      <c r="D34" s="385"/>
      <c r="E34" s="394"/>
    </row>
    <row r="35" spans="1:6" s="382" customFormat="1" ht="15.75" x14ac:dyDescent="0.25">
      <c r="A35" s="387" t="s">
        <v>115</v>
      </c>
      <c r="B35" s="388" t="s">
        <v>77</v>
      </c>
      <c r="C35" s="389"/>
      <c r="D35" s="389"/>
      <c r="E35" s="390"/>
    </row>
    <row r="36" spans="1:6" ht="14.25" customHeight="1" x14ac:dyDescent="0.2">
      <c r="A36" s="391">
        <v>1</v>
      </c>
      <c r="B36" s="392" t="s">
        <v>723</v>
      </c>
      <c r="C36" s="393">
        <v>0</v>
      </c>
      <c r="D36" s="393">
        <v>0</v>
      </c>
      <c r="E36" s="393">
        <f>D36+ C36</f>
        <v>0</v>
      </c>
    </row>
    <row r="37" spans="1:6" ht="14.25" customHeight="1" x14ac:dyDescent="0.2">
      <c r="A37" s="391">
        <v>2</v>
      </c>
      <c r="B37" s="392" t="s">
        <v>724</v>
      </c>
      <c r="C37" s="393">
        <v>0</v>
      </c>
      <c r="D37" s="393">
        <v>0</v>
      </c>
      <c r="E37" s="393">
        <f>D37+ C37</f>
        <v>0</v>
      </c>
    </row>
    <row r="38" spans="1:6" ht="15.75" x14ac:dyDescent="0.25">
      <c r="A38" s="383"/>
      <c r="B38" s="384"/>
      <c r="C38" s="385"/>
      <c r="D38" s="385"/>
      <c r="E38" s="394"/>
    </row>
    <row r="39" spans="1:6" s="382" customFormat="1" ht="15.75" x14ac:dyDescent="0.25">
      <c r="A39" s="387" t="s">
        <v>116</v>
      </c>
      <c r="B39" s="388" t="s">
        <v>81</v>
      </c>
      <c r="C39" s="389"/>
      <c r="D39" s="389"/>
      <c r="E39" s="390"/>
    </row>
    <row r="40" spans="1:6" ht="14.25" customHeight="1" x14ac:dyDescent="0.2">
      <c r="A40" s="391">
        <v>1</v>
      </c>
      <c r="B40" s="392" t="s">
        <v>723</v>
      </c>
      <c r="C40" s="393">
        <v>0</v>
      </c>
      <c r="D40" s="393">
        <v>0</v>
      </c>
      <c r="E40" s="393">
        <f>D40+ C40</f>
        <v>0</v>
      </c>
    </row>
    <row r="41" spans="1:6" ht="14.25" customHeight="1" x14ac:dyDescent="0.2">
      <c r="A41" s="391">
        <v>2</v>
      </c>
      <c r="B41" s="392" t="s">
        <v>724</v>
      </c>
      <c r="C41" s="393">
        <v>0</v>
      </c>
      <c r="D41" s="393">
        <v>0</v>
      </c>
      <c r="E41" s="393">
        <f>D41+ C41</f>
        <v>0</v>
      </c>
    </row>
    <row r="42" spans="1:6" ht="15.75" x14ac:dyDescent="0.25">
      <c r="A42" s="383"/>
      <c r="B42" s="384"/>
      <c r="C42" s="385"/>
      <c r="D42" s="385"/>
      <c r="E42" s="394"/>
    </row>
    <row r="43" spans="1:6" ht="13.5" customHeight="1" x14ac:dyDescent="0.2">
      <c r="A43" s="395"/>
      <c r="B43" s="525"/>
      <c r="C43" s="525"/>
      <c r="D43" s="525"/>
      <c r="E43" s="396"/>
    </row>
    <row r="44" spans="1:6" ht="15" customHeight="1" x14ac:dyDescent="0.2">
      <c r="A44" s="397"/>
      <c r="B44" s="522" t="s">
        <v>725</v>
      </c>
      <c r="C44" s="522"/>
      <c r="D44" s="522"/>
      <c r="E44" s="522"/>
      <c r="F44" s="395"/>
    </row>
    <row r="45" spans="1:6" ht="13.5" customHeight="1" x14ac:dyDescent="0.2">
      <c r="A45" s="397"/>
      <c r="B45" s="398"/>
      <c r="C45" s="398"/>
      <c r="D45" s="398"/>
      <c r="E45" s="398"/>
      <c r="F45" s="395"/>
    </row>
    <row r="46" spans="1:6" ht="32.1" customHeight="1" x14ac:dyDescent="0.2">
      <c r="A46" s="397"/>
      <c r="B46" s="522" t="s">
        <v>726</v>
      </c>
      <c r="C46" s="522"/>
      <c r="D46" s="522"/>
      <c r="E46" s="522"/>
      <c r="F46" s="395"/>
    </row>
    <row r="47" spans="1:6" ht="15" customHeight="1" x14ac:dyDescent="0.2">
      <c r="A47" s="395"/>
      <c r="B47" s="522" t="s">
        <v>727</v>
      </c>
      <c r="C47" s="522"/>
      <c r="D47" s="522"/>
      <c r="E47" s="522"/>
      <c r="F47" s="395"/>
    </row>
    <row r="48" spans="1:6" ht="15" customHeight="1" x14ac:dyDescent="0.2">
      <c r="A48" s="395"/>
      <c r="B48" s="522" t="s">
        <v>728</v>
      </c>
      <c r="C48" s="522"/>
      <c r="D48" s="522"/>
      <c r="E48" s="522"/>
      <c r="F48" s="395"/>
    </row>
  </sheetData>
  <mergeCells count="10">
    <mergeCell ref="B44:E44"/>
    <mergeCell ref="B46:E46"/>
    <mergeCell ref="B47:E47"/>
    <mergeCell ref="B48:E48"/>
    <mergeCell ref="A2:E2"/>
    <mergeCell ref="A3:E3"/>
    <mergeCell ref="A4:E4"/>
    <mergeCell ref="A5:E5"/>
    <mergeCell ref="A6:E6"/>
    <mergeCell ref="B43:D43"/>
  </mergeCells>
  <pageMargins left="0.25" right="0.25" top="0.5" bottom="0.5" header="0.25" footer="0.25"/>
  <pageSetup paperSize="9" scale="72" fitToHeight="0" orientation="portrait" horizontalDpi="1200" verticalDpi="1200" r:id="rId1"/>
  <headerFooter>
    <oddHeader>&amp;LOFFICE OF HEALTH CARE ACCESS&amp;CANNUAL REPORTING&amp;RMIDDLESEX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92</v>
      </c>
      <c r="B4" s="475"/>
      <c r="C4" s="475"/>
    </row>
    <row r="5" spans="1:4" ht="15.75" customHeight="1" x14ac:dyDescent="0.25">
      <c r="A5" s="475" t="s">
        <v>729</v>
      </c>
      <c r="B5" s="475"/>
      <c r="C5" s="475"/>
    </row>
    <row r="6" spans="1:4" ht="15.75" customHeight="1" x14ac:dyDescent="0.25">
      <c r="A6" s="475" t="s">
        <v>730</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731</v>
      </c>
    </row>
    <row r="10" spans="1:4" ht="15.75" customHeight="1" x14ac:dyDescent="0.25">
      <c r="A10" s="408"/>
      <c r="B10" s="409"/>
      <c r="C10" s="410"/>
    </row>
    <row r="11" spans="1:4" ht="30" customHeight="1" x14ac:dyDescent="0.25">
      <c r="A11" s="411" t="s">
        <v>680</v>
      </c>
      <c r="B11" s="412" t="s">
        <v>732</v>
      </c>
      <c r="C11" s="413"/>
    </row>
    <row r="12" spans="1:4" ht="45" customHeight="1" x14ac:dyDescent="0.2">
      <c r="A12" s="414" t="s">
        <v>733</v>
      </c>
      <c r="B12" s="415" t="s">
        <v>734</v>
      </c>
      <c r="C12" s="416" t="s">
        <v>735</v>
      </c>
    </row>
    <row r="13" spans="1:4" ht="15" customHeight="1" x14ac:dyDescent="0.2">
      <c r="A13" s="417"/>
      <c r="B13" s="418"/>
      <c r="C13" s="419"/>
    </row>
    <row r="14" spans="1:4" ht="30" customHeight="1" x14ac:dyDescent="0.2">
      <c r="A14" s="420" t="s">
        <v>736</v>
      </c>
      <c r="B14" s="421" t="s">
        <v>737</v>
      </c>
      <c r="C14" s="422" t="s">
        <v>735</v>
      </c>
    </row>
    <row r="15" spans="1:4" ht="15" customHeight="1" x14ac:dyDescent="0.2">
      <c r="A15" s="423"/>
      <c r="B15" s="418"/>
      <c r="C15" s="419"/>
    </row>
    <row r="16" spans="1:4" ht="30" customHeight="1" x14ac:dyDescent="0.2">
      <c r="A16" s="420" t="s">
        <v>738</v>
      </c>
      <c r="B16" s="421" t="s">
        <v>739</v>
      </c>
      <c r="C16" s="422" t="s">
        <v>735</v>
      </c>
    </row>
    <row r="17" spans="1:3" ht="15" customHeight="1" x14ac:dyDescent="0.2">
      <c r="A17" s="423"/>
      <c r="B17" s="418"/>
      <c r="C17" s="419"/>
    </row>
    <row r="18" spans="1:3" ht="30" customHeight="1" x14ac:dyDescent="0.2">
      <c r="A18" s="420" t="s">
        <v>740</v>
      </c>
      <c r="B18" s="421" t="s">
        <v>741</v>
      </c>
      <c r="C18" s="422" t="s">
        <v>735</v>
      </c>
    </row>
    <row r="19" spans="1:3" ht="15" customHeight="1" x14ac:dyDescent="0.2">
      <c r="A19" s="424"/>
      <c r="B19" s="425"/>
      <c r="C19" s="419"/>
    </row>
    <row r="20" spans="1:3" ht="30" customHeight="1" x14ac:dyDescent="0.2">
      <c r="A20" s="426" t="s">
        <v>742</v>
      </c>
      <c r="B20" s="427" t="s">
        <v>743</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REPORTING&amp;RMIDDLESEX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694</v>
      </c>
      <c r="B2" s="527"/>
      <c r="C2" s="527"/>
      <c r="D2" s="527"/>
      <c r="E2" s="527"/>
      <c r="F2" s="528"/>
    </row>
    <row r="3" spans="1:6" ht="15" customHeight="1" x14ac:dyDescent="0.25">
      <c r="A3" s="469" t="s">
        <v>744</v>
      </c>
      <c r="B3" s="469"/>
      <c r="C3" s="469"/>
      <c r="D3" s="469"/>
      <c r="E3" s="469"/>
      <c r="F3" s="469"/>
    </row>
    <row r="4" spans="1:6" ht="15" customHeight="1" x14ac:dyDescent="0.25">
      <c r="A4" s="469" t="s">
        <v>745</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746</v>
      </c>
      <c r="D7" s="2" t="s">
        <v>747</v>
      </c>
      <c r="E7" s="432" t="s">
        <v>152</v>
      </c>
      <c r="F7" s="432" t="s">
        <v>748</v>
      </c>
    </row>
    <row r="8" spans="1:6" ht="15" customHeight="1" x14ac:dyDescent="0.25">
      <c r="A8" s="434" t="s">
        <v>5</v>
      </c>
      <c r="B8" s="435" t="s">
        <v>6</v>
      </c>
      <c r="C8" s="434" t="s">
        <v>152</v>
      </c>
      <c r="D8" s="434" t="s">
        <v>152</v>
      </c>
      <c r="E8" s="434" t="s">
        <v>749</v>
      </c>
      <c r="F8" s="434" t="s">
        <v>749</v>
      </c>
    </row>
    <row r="9" spans="1:6" ht="15" customHeight="1" x14ac:dyDescent="0.25">
      <c r="A9" s="433"/>
      <c r="B9" s="433"/>
      <c r="C9" s="433"/>
      <c r="D9" s="433"/>
      <c r="E9" s="433"/>
      <c r="F9" s="433"/>
    </row>
    <row r="10" spans="1:6" ht="15" customHeight="1" x14ac:dyDescent="0.25">
      <c r="A10" s="434" t="s">
        <v>127</v>
      </c>
      <c r="B10" s="436" t="s">
        <v>750</v>
      </c>
      <c r="C10" s="436"/>
      <c r="D10" s="436"/>
      <c r="E10" s="436"/>
      <c r="F10" s="437"/>
    </row>
    <row r="11" spans="1:6" ht="15" customHeight="1" x14ac:dyDescent="0.25">
      <c r="A11" s="434"/>
      <c r="B11" s="436"/>
      <c r="C11" s="436"/>
      <c r="D11" s="436"/>
      <c r="E11" s="436"/>
      <c r="F11" s="437"/>
    </row>
    <row r="12" spans="1:6" x14ac:dyDescent="0.2">
      <c r="A12" s="438" t="s">
        <v>700</v>
      </c>
      <c r="B12" s="439" t="s">
        <v>751</v>
      </c>
      <c r="C12" s="440">
        <v>4478</v>
      </c>
      <c r="D12" s="440">
        <v>3635</v>
      </c>
      <c r="E12" s="440">
        <f>+D12-C12</f>
        <v>-843</v>
      </c>
      <c r="F12" s="437">
        <f>IF(C12=0,0,E12/C12)</f>
        <v>-0.188253684680661</v>
      </c>
    </row>
    <row r="13" spans="1:6" ht="15" customHeight="1" x14ac:dyDescent="0.25">
      <c r="A13" s="438" t="s">
        <v>701</v>
      </c>
      <c r="B13" s="439" t="s">
        <v>752</v>
      </c>
      <c r="C13" s="440">
        <v>2895</v>
      </c>
      <c r="D13" s="440">
        <v>2474</v>
      </c>
      <c r="E13" s="440">
        <f>+D13-C13</f>
        <v>-421</v>
      </c>
      <c r="F13" s="441">
        <f>IF(C13=0,0,E13/C13)</f>
        <v>-0.14542314335060449</v>
      </c>
    </row>
    <row r="14" spans="1:6" ht="15" customHeight="1" x14ac:dyDescent="0.25">
      <c r="A14" s="442"/>
      <c r="B14" s="442"/>
      <c r="C14" s="442"/>
      <c r="D14" s="442"/>
      <c r="E14" s="442"/>
    </row>
    <row r="15" spans="1:6" x14ac:dyDescent="0.2">
      <c r="A15" s="438" t="s">
        <v>703</v>
      </c>
      <c r="B15" s="439" t="s">
        <v>753</v>
      </c>
      <c r="C15" s="443">
        <v>8529846</v>
      </c>
      <c r="D15" s="443">
        <v>8559951</v>
      </c>
      <c r="E15" s="443">
        <f>+D15-C15</f>
        <v>30105</v>
      </c>
      <c r="F15" s="437">
        <f>IF(C15=0,0,E15/C15)</f>
        <v>3.529372042590218E-3</v>
      </c>
    </row>
    <row r="16" spans="1:6" ht="15" customHeight="1" x14ac:dyDescent="0.25">
      <c r="A16" s="444"/>
      <c r="B16" s="442" t="s">
        <v>754</v>
      </c>
      <c r="C16" s="445">
        <f>IF(C13=0,0,C15/C13)</f>
        <v>2946.4062176165803</v>
      </c>
      <c r="D16" s="445">
        <f>IF(D13=0,0,D15/D13)</f>
        <v>3459.9640258690379</v>
      </c>
      <c r="E16" s="445">
        <f>+D16-C16</f>
        <v>513.55780825245756</v>
      </c>
      <c r="F16" s="441">
        <f>IF(C16=0,0,E16/C16)</f>
        <v>0.17429973001750146</v>
      </c>
    </row>
    <row r="17" spans="1:6" ht="15" customHeight="1" x14ac:dyDescent="0.25">
      <c r="A17" s="442"/>
      <c r="B17" s="442"/>
      <c r="C17" s="442"/>
      <c r="D17" s="442"/>
      <c r="E17" s="442"/>
      <c r="F17" s="437"/>
    </row>
    <row r="18" spans="1:6" x14ac:dyDescent="0.2">
      <c r="A18" s="438" t="s">
        <v>705</v>
      </c>
      <c r="B18" s="439" t="s">
        <v>755</v>
      </c>
      <c r="C18" s="439">
        <v>0.29578300000000002</v>
      </c>
      <c r="D18" s="439">
        <v>0.27857100000000001</v>
      </c>
      <c r="E18" s="446">
        <f>+D18-C18</f>
        <v>-1.7212000000000005E-2</v>
      </c>
      <c r="F18" s="437">
        <f>IF(C18=0,0,E18/C18)</f>
        <v>-5.8191309169222043E-2</v>
      </c>
    </row>
    <row r="19" spans="1:6" ht="15" customHeight="1" x14ac:dyDescent="0.25">
      <c r="A19" s="444"/>
      <c r="B19" s="442" t="s">
        <v>756</v>
      </c>
      <c r="C19" s="445">
        <f>+C15*C18</f>
        <v>2522983.4394180002</v>
      </c>
      <c r="D19" s="445">
        <f>+D15*D18</f>
        <v>2384554.1100210003</v>
      </c>
      <c r="E19" s="445">
        <f>+D19-C19</f>
        <v>-138429.32939699991</v>
      </c>
      <c r="F19" s="441">
        <f>IF(C19=0,0,E19/C19)</f>
        <v>-5.4867315906335347E-2</v>
      </c>
    </row>
    <row r="20" spans="1:6" ht="15" customHeight="1" x14ac:dyDescent="0.25">
      <c r="A20" s="444"/>
      <c r="B20" s="442" t="s">
        <v>757</v>
      </c>
      <c r="C20" s="445">
        <f>IF(C13=0,0,C19/C13)</f>
        <v>871.496870265285</v>
      </c>
      <c r="D20" s="445">
        <f>IF(D13=0,0,D19/D13)</f>
        <v>963.84563865036387</v>
      </c>
      <c r="E20" s="445">
        <f>+D20-C20</f>
        <v>92.34876838507887</v>
      </c>
      <c r="F20" s="441">
        <f>IF(C20=0,0,E20/C20)</f>
        <v>0.10596569137071916</v>
      </c>
    </row>
    <row r="21" spans="1:6" ht="15" customHeight="1" x14ac:dyDescent="0.25">
      <c r="A21" s="433"/>
      <c r="B21" s="442"/>
      <c r="C21" s="447"/>
      <c r="D21" s="447"/>
      <c r="E21" s="447"/>
      <c r="F21" s="437"/>
    </row>
    <row r="22" spans="1:6" x14ac:dyDescent="0.2">
      <c r="A22" s="438" t="s">
        <v>707</v>
      </c>
      <c r="B22" s="439" t="s">
        <v>758</v>
      </c>
      <c r="C22" s="443">
        <v>2148665</v>
      </c>
      <c r="D22" s="443">
        <v>2238441</v>
      </c>
      <c r="E22" s="443">
        <f>+D22-C22</f>
        <v>89776</v>
      </c>
      <c r="F22" s="437">
        <f>IF(C22=0,0,E22/C22)</f>
        <v>4.1782222915158949E-2</v>
      </c>
    </row>
    <row r="23" spans="1:6" ht="30" x14ac:dyDescent="0.2">
      <c r="A23" s="438" t="s">
        <v>709</v>
      </c>
      <c r="B23" s="439" t="s">
        <v>759</v>
      </c>
      <c r="C23" s="448">
        <v>3180582</v>
      </c>
      <c r="D23" s="448">
        <v>3416309</v>
      </c>
      <c r="E23" s="448">
        <f>+D23-C23</f>
        <v>235727</v>
      </c>
      <c r="F23" s="437">
        <f>IF(C23=0,0,E23/C23)</f>
        <v>7.4114423083574008E-2</v>
      </c>
    </row>
    <row r="24" spans="1:6" ht="30" x14ac:dyDescent="0.2">
      <c r="A24" s="438" t="s">
        <v>711</v>
      </c>
      <c r="B24" s="439" t="s">
        <v>760</v>
      </c>
      <c r="C24" s="448">
        <v>3200599</v>
      </c>
      <c r="D24" s="448">
        <v>2905201</v>
      </c>
      <c r="E24" s="448">
        <f>+D24-C24</f>
        <v>-295398</v>
      </c>
      <c r="F24" s="437">
        <f>IF(C24=0,0,E24/C24)</f>
        <v>-9.2294598604823655E-2</v>
      </c>
    </row>
    <row r="25" spans="1:6" ht="15" customHeight="1" x14ac:dyDescent="0.25">
      <c r="A25" s="433"/>
      <c r="B25" s="442" t="s">
        <v>753</v>
      </c>
      <c r="C25" s="445">
        <f>+C22+C23+C24</f>
        <v>8529846</v>
      </c>
      <c r="D25" s="445">
        <f>+D22+D23+D24</f>
        <v>8559951</v>
      </c>
      <c r="E25" s="445">
        <f>+E22+E23+E24</f>
        <v>30105</v>
      </c>
      <c r="F25" s="441">
        <f>IF(C25=0,0,E25/C25)</f>
        <v>3.529372042590218E-3</v>
      </c>
    </row>
    <row r="26" spans="1:6" ht="15" customHeight="1" x14ac:dyDescent="0.25">
      <c r="A26" s="434"/>
      <c r="B26" s="442"/>
      <c r="C26" s="449"/>
      <c r="D26" s="449"/>
      <c r="E26" s="449"/>
      <c r="F26" s="437"/>
    </row>
    <row r="27" spans="1:6" x14ac:dyDescent="0.2">
      <c r="A27" s="438" t="s">
        <v>713</v>
      </c>
      <c r="B27" s="439" t="s">
        <v>761</v>
      </c>
      <c r="C27" s="448">
        <v>286</v>
      </c>
      <c r="D27" s="448">
        <v>214</v>
      </c>
      <c r="E27" s="448">
        <f>+D27-C27</f>
        <v>-72</v>
      </c>
      <c r="F27" s="437">
        <f>IF(C27=0,0,E27/C27)</f>
        <v>-0.25174825174825177</v>
      </c>
    </row>
    <row r="28" spans="1:6" x14ac:dyDescent="0.2">
      <c r="A28" s="438" t="s">
        <v>715</v>
      </c>
      <c r="B28" s="439" t="s">
        <v>762</v>
      </c>
      <c r="C28" s="448">
        <v>69</v>
      </c>
      <c r="D28" s="448">
        <v>78</v>
      </c>
      <c r="E28" s="448">
        <f>+D28-C28</f>
        <v>9</v>
      </c>
      <c r="F28" s="437">
        <f>IF(C28=0,0,E28/C28)</f>
        <v>0.13043478260869565</v>
      </c>
    </row>
    <row r="29" spans="1:6" x14ac:dyDescent="0.2">
      <c r="A29" s="438" t="s">
        <v>717</v>
      </c>
      <c r="B29" s="439" t="s">
        <v>763</v>
      </c>
      <c r="C29" s="448">
        <v>1299</v>
      </c>
      <c r="D29" s="448">
        <v>1091</v>
      </c>
      <c r="E29" s="448">
        <f>+D29-C29</f>
        <v>-208</v>
      </c>
      <c r="F29" s="437">
        <f>IF(C29=0,0,E29/C29)</f>
        <v>-0.16012317167051579</v>
      </c>
    </row>
    <row r="30" spans="1:6" ht="30" x14ac:dyDescent="0.2">
      <c r="A30" s="438" t="s">
        <v>764</v>
      </c>
      <c r="B30" s="439" t="s">
        <v>765</v>
      </c>
      <c r="C30" s="448">
        <v>2148</v>
      </c>
      <c r="D30" s="448">
        <v>1553</v>
      </c>
      <c r="E30" s="448">
        <f>+D30-C30</f>
        <v>-595</v>
      </c>
      <c r="F30" s="437">
        <f>IF(C30=0,0,E30/C30)</f>
        <v>-0.27700186219739292</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766</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135</v>
      </c>
      <c r="B36" s="436" t="s">
        <v>767</v>
      </c>
      <c r="C36" s="433"/>
      <c r="D36" s="433"/>
      <c r="E36" s="433"/>
      <c r="F36" s="433"/>
    </row>
    <row r="37" spans="1:6" ht="15" customHeight="1" x14ac:dyDescent="0.25">
      <c r="A37" s="434"/>
      <c r="B37" s="450"/>
      <c r="C37" s="433"/>
      <c r="D37" s="433"/>
      <c r="E37" s="433"/>
      <c r="F37" s="433"/>
    </row>
    <row r="38" spans="1:6" x14ac:dyDescent="0.2">
      <c r="A38" s="438" t="s">
        <v>700</v>
      </c>
      <c r="B38" s="439" t="s">
        <v>751</v>
      </c>
      <c r="C38" s="440">
        <v>4478</v>
      </c>
      <c r="D38" s="440">
        <v>3635</v>
      </c>
      <c r="E38" s="440">
        <f>+D38-C38</f>
        <v>-843</v>
      </c>
      <c r="F38" s="437">
        <f>IF(C38=0,0,E38/C38)</f>
        <v>-0.188253684680661</v>
      </c>
    </row>
    <row r="39" spans="1:6" ht="15" customHeight="1" x14ac:dyDescent="0.25">
      <c r="A39" s="438" t="s">
        <v>701</v>
      </c>
      <c r="B39" s="439" t="s">
        <v>752</v>
      </c>
      <c r="C39" s="440">
        <v>526</v>
      </c>
      <c r="D39" s="440">
        <v>400</v>
      </c>
      <c r="E39" s="440">
        <f>+D39-C39</f>
        <v>-126</v>
      </c>
      <c r="F39" s="441">
        <f>IF(C39=0,0,E39/C39)</f>
        <v>-0.23954372623574144</v>
      </c>
    </row>
    <row r="40" spans="1:6" ht="15" customHeight="1" x14ac:dyDescent="0.25">
      <c r="A40" s="439"/>
      <c r="B40" s="439"/>
      <c r="C40" s="442"/>
      <c r="D40" s="442"/>
      <c r="E40" s="442"/>
    </row>
    <row r="41" spans="1:6" x14ac:dyDescent="0.2">
      <c r="A41" s="438" t="s">
        <v>703</v>
      </c>
      <c r="B41" s="439" t="s">
        <v>768</v>
      </c>
      <c r="C41" s="443">
        <v>68503</v>
      </c>
      <c r="D41" s="443">
        <v>45787</v>
      </c>
      <c r="E41" s="443">
        <f>+D41-C41</f>
        <v>-22716</v>
      </c>
      <c r="F41" s="437">
        <f>IF(C41=0,0,E41/C41)</f>
        <v>-0.331605915069413</v>
      </c>
    </row>
    <row r="42" spans="1:6" ht="15" customHeight="1" x14ac:dyDescent="0.25">
      <c r="A42" s="433"/>
      <c r="B42" s="442" t="s">
        <v>754</v>
      </c>
      <c r="C42" s="445">
        <f>IF(C39=0,0,C41/C39)</f>
        <v>130.23384030418251</v>
      </c>
      <c r="D42" s="445">
        <f>IF(D39=0,0,D41/D39)</f>
        <v>114.4675</v>
      </c>
      <c r="E42" s="445">
        <f>+D42-C42</f>
        <v>-15.766340304182506</v>
      </c>
      <c r="F42" s="441">
        <f>IF(C42=0,0,E42/C42)</f>
        <v>-0.1210617783162781</v>
      </c>
    </row>
    <row r="43" spans="1:6" ht="15" customHeight="1" x14ac:dyDescent="0.25">
      <c r="A43" s="442"/>
      <c r="B43" s="442"/>
      <c r="C43" s="442"/>
      <c r="D43" s="442"/>
      <c r="E43" s="442"/>
      <c r="F43" s="437"/>
    </row>
    <row r="44" spans="1:6" x14ac:dyDescent="0.2">
      <c r="A44" s="438" t="s">
        <v>705</v>
      </c>
      <c r="B44" s="439" t="s">
        <v>755</v>
      </c>
      <c r="C44" s="439">
        <v>0.29578300000000002</v>
      </c>
      <c r="D44" s="439">
        <v>0.27857100000000001</v>
      </c>
      <c r="E44" s="446">
        <f>+D44-C44</f>
        <v>-1.7212000000000005E-2</v>
      </c>
      <c r="F44" s="437">
        <f>IF(C44=0,0,E44/C44)</f>
        <v>-5.8191309169222043E-2</v>
      </c>
    </row>
    <row r="45" spans="1:6" ht="15" customHeight="1" x14ac:dyDescent="0.25">
      <c r="A45" s="433"/>
      <c r="B45" s="442" t="s">
        <v>756</v>
      </c>
      <c r="C45" s="445">
        <f>+C41*C44</f>
        <v>20262.022849000001</v>
      </c>
      <c r="D45" s="445">
        <f>+D41*D44</f>
        <v>12754.930377000001</v>
      </c>
      <c r="E45" s="445">
        <f>+D45-C45</f>
        <v>-7507.0924720000003</v>
      </c>
      <c r="F45" s="441">
        <f>IF(C45=0,0,E45/C45)</f>
        <v>-0.37050064191248805</v>
      </c>
    </row>
    <row r="46" spans="1:6" ht="15" customHeight="1" x14ac:dyDescent="0.25">
      <c r="A46" s="433"/>
      <c r="B46" s="442" t="s">
        <v>757</v>
      </c>
      <c r="C46" s="445">
        <f>IF(C39=0,0,C45/C39)</f>
        <v>38.520955986692016</v>
      </c>
      <c r="D46" s="445">
        <f>IF(D39=0,0,D45/D39)</f>
        <v>31.887325942500002</v>
      </c>
      <c r="E46" s="445">
        <f>+D46-C46</f>
        <v>-6.6336300441920137</v>
      </c>
      <c r="F46" s="441">
        <f>IF(C46=0,0,E46/C46)</f>
        <v>-0.17220834411492175</v>
      </c>
    </row>
    <row r="47" spans="1:6" ht="15" customHeight="1" x14ac:dyDescent="0.25">
      <c r="A47" s="433"/>
      <c r="B47" s="442"/>
      <c r="C47" s="447"/>
      <c r="D47" s="447"/>
      <c r="E47" s="447"/>
      <c r="F47" s="441"/>
    </row>
    <row r="48" spans="1:6" x14ac:dyDescent="0.2">
      <c r="A48" s="438" t="s">
        <v>707</v>
      </c>
      <c r="B48" s="439" t="s">
        <v>769</v>
      </c>
      <c r="C48" s="443">
        <v>12549</v>
      </c>
      <c r="D48" s="443">
        <v>4653</v>
      </c>
      <c r="E48" s="443">
        <f>+D48-C48</f>
        <v>-7896</v>
      </c>
      <c r="F48" s="437">
        <f>IF(C48=0,0,E48/C48)</f>
        <v>-0.6292134831460674</v>
      </c>
    </row>
    <row r="49" spans="1:7" ht="30" x14ac:dyDescent="0.2">
      <c r="A49" s="438" t="s">
        <v>709</v>
      </c>
      <c r="B49" s="439" t="s">
        <v>770</v>
      </c>
      <c r="C49" s="448">
        <v>18611</v>
      </c>
      <c r="D49" s="448">
        <v>13435</v>
      </c>
      <c r="E49" s="448">
        <f>+D49-C49</f>
        <v>-5176</v>
      </c>
      <c r="F49" s="437">
        <f>IF(C49=0,0,E49/C49)</f>
        <v>-0.27811509322443717</v>
      </c>
    </row>
    <row r="50" spans="1:7" ht="30" x14ac:dyDescent="0.2">
      <c r="A50" s="438" t="s">
        <v>711</v>
      </c>
      <c r="B50" s="439" t="s">
        <v>771</v>
      </c>
      <c r="C50" s="448">
        <v>37343</v>
      </c>
      <c r="D50" s="448">
        <v>27699</v>
      </c>
      <c r="E50" s="448">
        <f>+D50-C50</f>
        <v>-9644</v>
      </c>
      <c r="F50" s="437">
        <f>IF(C50=0,0,E50/C50)</f>
        <v>-0.25825455908737915</v>
      </c>
    </row>
    <row r="51" spans="1:7" ht="15" customHeight="1" x14ac:dyDescent="0.25">
      <c r="A51" s="433"/>
      <c r="B51" s="442" t="s">
        <v>768</v>
      </c>
      <c r="C51" s="445">
        <f>+C48+C49+C50</f>
        <v>68503</v>
      </c>
      <c r="D51" s="445">
        <f>+D48+D49+D50</f>
        <v>45787</v>
      </c>
      <c r="E51" s="445">
        <f>+E48+E49+E50</f>
        <v>-22716</v>
      </c>
      <c r="F51" s="441">
        <f>IF(C51=0,0,E51/C51)</f>
        <v>-0.331605915069413</v>
      </c>
    </row>
    <row r="52" spans="1:7" ht="15" customHeight="1" x14ac:dyDescent="0.25">
      <c r="A52" s="434"/>
      <c r="B52" s="442"/>
      <c r="C52" s="449"/>
      <c r="D52" s="449"/>
      <c r="E52" s="449"/>
      <c r="F52" s="437"/>
    </row>
    <row r="53" spans="1:7" x14ac:dyDescent="0.2">
      <c r="A53" s="438" t="s">
        <v>713</v>
      </c>
      <c r="B53" s="439" t="s">
        <v>772</v>
      </c>
      <c r="C53" s="448">
        <v>2</v>
      </c>
      <c r="D53" s="448">
        <v>1</v>
      </c>
      <c r="E53" s="448">
        <f>+D53-C53</f>
        <v>-1</v>
      </c>
      <c r="F53" s="437">
        <f>IF(C53=0,0,E53/C53)</f>
        <v>-0.5</v>
      </c>
    </row>
    <row r="54" spans="1:7" x14ac:dyDescent="0.2">
      <c r="A54" s="438" t="s">
        <v>715</v>
      </c>
      <c r="B54" s="439" t="s">
        <v>773</v>
      </c>
      <c r="C54" s="448">
        <v>1</v>
      </c>
      <c r="D54" s="448">
        <v>0</v>
      </c>
      <c r="E54" s="448">
        <f>+D54-C54</f>
        <v>-1</v>
      </c>
      <c r="F54" s="437">
        <f>IF(C54=0,0,E54/C54)</f>
        <v>-1</v>
      </c>
    </row>
    <row r="55" spans="1:7" x14ac:dyDescent="0.2">
      <c r="A55" s="438" t="s">
        <v>717</v>
      </c>
      <c r="B55" s="439" t="s">
        <v>774</v>
      </c>
      <c r="C55" s="448">
        <v>13</v>
      </c>
      <c r="D55" s="448">
        <v>8</v>
      </c>
      <c r="E55" s="448">
        <f>+D55-C55</f>
        <v>-5</v>
      </c>
      <c r="F55" s="437">
        <f>IF(C55=0,0,E55/C55)</f>
        <v>-0.38461538461538464</v>
      </c>
    </row>
    <row r="56" spans="1:7" ht="30" x14ac:dyDescent="0.2">
      <c r="A56" s="438" t="s">
        <v>764</v>
      </c>
      <c r="B56" s="439" t="s">
        <v>775</v>
      </c>
      <c r="C56" s="448">
        <v>43</v>
      </c>
      <c r="D56" s="448">
        <v>24</v>
      </c>
      <c r="E56" s="448">
        <f>+D56-C56</f>
        <v>-19</v>
      </c>
      <c r="F56" s="437">
        <f>IF(C56=0,0,E56/C56)</f>
        <v>-0.44186046511627908</v>
      </c>
    </row>
    <row r="57" spans="1:7" ht="15" customHeight="1" x14ac:dyDescent="0.25">
      <c r="A57" s="452"/>
      <c r="B57" s="2"/>
      <c r="C57" s="2"/>
      <c r="D57" s="2"/>
      <c r="E57" s="2"/>
      <c r="F57" s="453"/>
    </row>
    <row r="58" spans="1:7" ht="15" customHeight="1" x14ac:dyDescent="0.25">
      <c r="A58" s="450" t="s">
        <v>776</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REPORTING&amp;RMIDDLESEX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5"/>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92</v>
      </c>
      <c r="B4" s="475"/>
      <c r="C4" s="475"/>
      <c r="D4" s="475"/>
    </row>
    <row r="5" spans="1:8" s="30" customFormat="1" ht="15.75" customHeight="1" x14ac:dyDescent="0.25">
      <c r="A5" s="475" t="s">
        <v>93</v>
      </c>
      <c r="B5" s="475"/>
      <c r="C5" s="475"/>
      <c r="D5" s="475"/>
    </row>
    <row r="6" spans="1:8" s="30" customFormat="1" ht="16.5" customHeight="1" thickBot="1" x14ac:dyDescent="0.3">
      <c r="A6" s="32"/>
      <c r="B6" s="472"/>
      <c r="C6" s="472"/>
    </row>
    <row r="7" spans="1:8" ht="15.75" customHeight="1" x14ac:dyDescent="0.25">
      <c r="A7" s="33" t="s">
        <v>94</v>
      </c>
      <c r="B7" s="34" t="s">
        <v>95</v>
      </c>
      <c r="C7" s="35" t="s">
        <v>96</v>
      </c>
      <c r="D7" s="36" t="s">
        <v>97</v>
      </c>
      <c r="E7" s="37"/>
      <c r="F7" s="37"/>
      <c r="G7" s="37"/>
      <c r="H7" s="38"/>
    </row>
    <row r="8" spans="1:8" ht="15.75" customHeight="1" x14ac:dyDescent="0.25">
      <c r="A8" s="40"/>
      <c r="B8" s="41"/>
      <c r="C8" s="42" t="s">
        <v>98</v>
      </c>
      <c r="D8" s="43" t="s">
        <v>99</v>
      </c>
    </row>
    <row r="9" spans="1:8" ht="16.5" customHeight="1" thickBot="1" x14ac:dyDescent="0.3">
      <c r="A9" s="44" t="s">
        <v>5</v>
      </c>
      <c r="B9" s="45" t="s">
        <v>100</v>
      </c>
      <c r="C9" s="46" t="s">
        <v>101</v>
      </c>
      <c r="D9" s="47" t="s">
        <v>102</v>
      </c>
    </row>
    <row r="10" spans="1:8" ht="15.75" customHeight="1" x14ac:dyDescent="0.25">
      <c r="A10" s="48"/>
      <c r="B10" s="49"/>
      <c r="C10" s="49"/>
      <c r="D10" s="50"/>
    </row>
    <row r="11" spans="1:8" ht="15.75" x14ac:dyDescent="0.25">
      <c r="A11" s="51" t="s">
        <v>103</v>
      </c>
      <c r="B11" s="52" t="s">
        <v>0</v>
      </c>
      <c r="C11" s="53"/>
      <c r="D11" s="54"/>
    </row>
    <row r="12" spans="1:8" x14ac:dyDescent="0.2">
      <c r="A12" s="55">
        <v>1</v>
      </c>
      <c r="B12" s="38"/>
      <c r="C12" s="56" t="s">
        <v>104</v>
      </c>
      <c r="D12" s="57">
        <v>156223395</v>
      </c>
    </row>
    <row r="13" spans="1:8" x14ac:dyDescent="0.2">
      <c r="A13" s="55">
        <v>2</v>
      </c>
      <c r="B13" s="38"/>
      <c r="C13" s="56" t="s">
        <v>105</v>
      </c>
      <c r="D13" s="57">
        <v>10034126</v>
      </c>
    </row>
    <row r="14" spans="1:8" x14ac:dyDescent="0.2">
      <c r="A14" s="55">
        <v>3</v>
      </c>
      <c r="B14" s="38"/>
      <c r="C14" s="56" t="s">
        <v>106</v>
      </c>
      <c r="D14" s="57">
        <v>114465277</v>
      </c>
    </row>
    <row r="15" spans="1:8" x14ac:dyDescent="0.2">
      <c r="A15" s="55">
        <v>4</v>
      </c>
      <c r="B15" s="38"/>
      <c r="C15" s="56" t="s">
        <v>107</v>
      </c>
      <c r="D15" s="57">
        <v>6976747</v>
      </c>
    </row>
    <row r="16" spans="1:8" ht="15.75" thickBot="1" x14ac:dyDescent="0.25">
      <c r="A16" s="55">
        <v>5</v>
      </c>
      <c r="B16" s="38"/>
      <c r="C16" s="56" t="s">
        <v>108</v>
      </c>
      <c r="D16" s="57">
        <v>0</v>
      </c>
    </row>
    <row r="17" spans="1:4" ht="16.5" customHeight="1" thickBot="1" x14ac:dyDescent="0.25">
      <c r="A17" s="58"/>
      <c r="B17" s="59"/>
      <c r="C17" s="60" t="s">
        <v>109</v>
      </c>
      <c r="D17" s="61">
        <f>+D16+D15+D14+D13+D12</f>
        <v>287699545</v>
      </c>
    </row>
    <row r="18" spans="1:4" ht="16.5" customHeight="1" x14ac:dyDescent="0.25">
      <c r="A18" s="62"/>
      <c r="B18" s="63"/>
      <c r="C18" s="64"/>
      <c r="D18" s="65"/>
    </row>
    <row r="19" spans="1:4" ht="15.75" x14ac:dyDescent="0.25">
      <c r="A19" s="51" t="s">
        <v>110</v>
      </c>
      <c r="B19" s="52" t="s">
        <v>10</v>
      </c>
      <c r="C19" s="53"/>
      <c r="D19" s="54"/>
    </row>
    <row r="20" spans="1:4" x14ac:dyDescent="0.2">
      <c r="A20" s="55">
        <v>1</v>
      </c>
      <c r="B20" s="38"/>
      <c r="C20" s="56" t="s">
        <v>104</v>
      </c>
      <c r="D20" s="57">
        <v>14591</v>
      </c>
    </row>
    <row r="21" spans="1:4" x14ac:dyDescent="0.2">
      <c r="A21" s="55">
        <v>2</v>
      </c>
      <c r="B21" s="38"/>
      <c r="C21" s="56" t="s">
        <v>105</v>
      </c>
      <c r="D21" s="57">
        <v>0</v>
      </c>
    </row>
    <row r="22" spans="1:4" x14ac:dyDescent="0.2">
      <c r="A22" s="55">
        <v>3</v>
      </c>
      <c r="B22" s="38"/>
      <c r="C22" s="56" t="s">
        <v>106</v>
      </c>
      <c r="D22" s="57">
        <v>0</v>
      </c>
    </row>
    <row r="23" spans="1:4" x14ac:dyDescent="0.2">
      <c r="A23" s="55">
        <v>4</v>
      </c>
      <c r="B23" s="38"/>
      <c r="C23" s="56" t="s">
        <v>107</v>
      </c>
      <c r="D23" s="57">
        <v>0</v>
      </c>
    </row>
    <row r="24" spans="1:4" ht="15.75" thickBot="1" x14ac:dyDescent="0.25">
      <c r="A24" s="55">
        <v>5</v>
      </c>
      <c r="B24" s="38"/>
      <c r="C24" s="56" t="s">
        <v>108</v>
      </c>
      <c r="D24" s="57">
        <v>0</v>
      </c>
    </row>
    <row r="25" spans="1:4" ht="16.5" customHeight="1" thickBot="1" x14ac:dyDescent="0.25">
      <c r="A25" s="58"/>
      <c r="B25" s="59"/>
      <c r="C25" s="60" t="s">
        <v>109</v>
      </c>
      <c r="D25" s="61">
        <f>+D24+D23+D22+D21+D20</f>
        <v>14591</v>
      </c>
    </row>
    <row r="26" spans="1:4" ht="16.5" customHeight="1" x14ac:dyDescent="0.25">
      <c r="A26" s="62"/>
      <c r="B26" s="63"/>
      <c r="C26" s="64"/>
      <c r="D26" s="65"/>
    </row>
    <row r="27" spans="1:4" ht="15.75" x14ac:dyDescent="0.25">
      <c r="A27" s="51" t="s">
        <v>111</v>
      </c>
      <c r="B27" s="52" t="s">
        <v>37</v>
      </c>
      <c r="C27" s="53"/>
      <c r="D27" s="54"/>
    </row>
    <row r="28" spans="1:4" x14ac:dyDescent="0.2">
      <c r="A28" s="55">
        <v>1</v>
      </c>
      <c r="B28" s="38"/>
      <c r="C28" s="56" t="s">
        <v>104</v>
      </c>
      <c r="D28" s="57">
        <v>0</v>
      </c>
    </row>
    <row r="29" spans="1:4" x14ac:dyDescent="0.2">
      <c r="A29" s="55">
        <v>2</v>
      </c>
      <c r="B29" s="38"/>
      <c r="C29" s="56" t="s">
        <v>105</v>
      </c>
      <c r="D29" s="57">
        <v>0</v>
      </c>
    </row>
    <row r="30" spans="1:4" x14ac:dyDescent="0.2">
      <c r="A30" s="55">
        <v>3</v>
      </c>
      <c r="B30" s="38"/>
      <c r="C30" s="56" t="s">
        <v>106</v>
      </c>
      <c r="D30" s="57">
        <v>0</v>
      </c>
    </row>
    <row r="31" spans="1:4" x14ac:dyDescent="0.2">
      <c r="A31" s="55">
        <v>4</v>
      </c>
      <c r="B31" s="38"/>
      <c r="C31" s="56" t="s">
        <v>107</v>
      </c>
      <c r="D31" s="57">
        <v>0</v>
      </c>
    </row>
    <row r="32" spans="1:4" ht="15.75" thickBot="1" x14ac:dyDescent="0.25">
      <c r="A32" s="55">
        <v>5</v>
      </c>
      <c r="B32" s="38"/>
      <c r="C32" s="56" t="s">
        <v>108</v>
      </c>
      <c r="D32" s="57">
        <v>0</v>
      </c>
    </row>
    <row r="33" spans="1:4" ht="16.5" customHeight="1" thickBot="1" x14ac:dyDescent="0.25">
      <c r="A33" s="58"/>
      <c r="B33" s="59"/>
      <c r="C33" s="60" t="s">
        <v>109</v>
      </c>
      <c r="D33" s="61">
        <f>+D32+D31+D30+D29+D28</f>
        <v>0</v>
      </c>
    </row>
    <row r="34" spans="1:4" ht="16.5" customHeight="1" x14ac:dyDescent="0.25">
      <c r="A34" s="62"/>
      <c r="B34" s="63"/>
      <c r="C34" s="64"/>
      <c r="D34" s="65"/>
    </row>
    <row r="35" spans="1:4" ht="31.5" x14ac:dyDescent="0.25">
      <c r="A35" s="51" t="s">
        <v>112</v>
      </c>
      <c r="B35" s="52" t="s">
        <v>51</v>
      </c>
      <c r="C35" s="53"/>
      <c r="D35" s="54"/>
    </row>
    <row r="36" spans="1:4" x14ac:dyDescent="0.2">
      <c r="A36" s="55">
        <v>1</v>
      </c>
      <c r="B36" s="38"/>
      <c r="C36" s="56" t="s">
        <v>104</v>
      </c>
      <c r="D36" s="57">
        <v>0</v>
      </c>
    </row>
    <row r="37" spans="1:4" x14ac:dyDescent="0.2">
      <c r="A37" s="55">
        <v>2</v>
      </c>
      <c r="B37" s="38"/>
      <c r="C37" s="56" t="s">
        <v>105</v>
      </c>
      <c r="D37" s="57">
        <v>0</v>
      </c>
    </row>
    <row r="38" spans="1:4" x14ac:dyDescent="0.2">
      <c r="A38" s="55">
        <v>3</v>
      </c>
      <c r="B38" s="38"/>
      <c r="C38" s="56" t="s">
        <v>106</v>
      </c>
      <c r="D38" s="57">
        <v>0</v>
      </c>
    </row>
    <row r="39" spans="1:4" x14ac:dyDescent="0.2">
      <c r="A39" s="55">
        <v>4</v>
      </c>
      <c r="B39" s="38"/>
      <c r="C39" s="56" t="s">
        <v>107</v>
      </c>
      <c r="D39" s="57">
        <v>0</v>
      </c>
    </row>
    <row r="40" spans="1:4" ht="15.75" thickBot="1" x14ac:dyDescent="0.25">
      <c r="A40" s="55">
        <v>5</v>
      </c>
      <c r="B40" s="38"/>
      <c r="C40" s="56" t="s">
        <v>108</v>
      </c>
      <c r="D40" s="57">
        <v>0</v>
      </c>
    </row>
    <row r="41" spans="1:4" ht="16.5" customHeight="1" thickBot="1" x14ac:dyDescent="0.25">
      <c r="A41" s="58"/>
      <c r="B41" s="59"/>
      <c r="C41" s="60" t="s">
        <v>109</v>
      </c>
      <c r="D41" s="61">
        <f>+D40+D39+D38+D37+D36</f>
        <v>0</v>
      </c>
    </row>
    <row r="42" spans="1:4" ht="16.5" customHeight="1" x14ac:dyDescent="0.25">
      <c r="A42" s="62"/>
      <c r="B42" s="63"/>
      <c r="C42" s="64"/>
      <c r="D42" s="65"/>
    </row>
    <row r="43" spans="1:4" ht="15.75" x14ac:dyDescent="0.25">
      <c r="A43" s="51" t="s">
        <v>113</v>
      </c>
      <c r="B43" s="52" t="s">
        <v>57</v>
      </c>
      <c r="C43" s="53"/>
      <c r="D43" s="54"/>
    </row>
    <row r="44" spans="1:4" x14ac:dyDescent="0.2">
      <c r="A44" s="55">
        <v>1</v>
      </c>
      <c r="B44" s="38"/>
      <c r="C44" s="56" t="s">
        <v>104</v>
      </c>
      <c r="D44" s="57">
        <v>1084549</v>
      </c>
    </row>
    <row r="45" spans="1:4" x14ac:dyDescent="0.2">
      <c r="A45" s="55">
        <v>2</v>
      </c>
      <c r="B45" s="38"/>
      <c r="C45" s="56" t="s">
        <v>105</v>
      </c>
      <c r="D45" s="57">
        <v>0</v>
      </c>
    </row>
    <row r="46" spans="1:4" x14ac:dyDescent="0.2">
      <c r="A46" s="55">
        <v>3</v>
      </c>
      <c r="B46" s="38"/>
      <c r="C46" s="56" t="s">
        <v>106</v>
      </c>
      <c r="D46" s="57">
        <v>0</v>
      </c>
    </row>
    <row r="47" spans="1:4" x14ac:dyDescent="0.2">
      <c r="A47" s="55">
        <v>4</v>
      </c>
      <c r="B47" s="38"/>
      <c r="C47" s="56" t="s">
        <v>107</v>
      </c>
      <c r="D47" s="57">
        <v>0</v>
      </c>
    </row>
    <row r="48" spans="1:4" ht="15.75" thickBot="1" x14ac:dyDescent="0.25">
      <c r="A48" s="55">
        <v>5</v>
      </c>
      <c r="B48" s="38"/>
      <c r="C48" s="56" t="s">
        <v>108</v>
      </c>
      <c r="D48" s="57">
        <v>0</v>
      </c>
    </row>
    <row r="49" spans="1:4" ht="16.5" customHeight="1" thickBot="1" x14ac:dyDescent="0.25">
      <c r="A49" s="58"/>
      <c r="B49" s="59"/>
      <c r="C49" s="60" t="s">
        <v>109</v>
      </c>
      <c r="D49" s="61">
        <f>+D48+D47+D46+D45+D44</f>
        <v>1084549</v>
      </c>
    </row>
    <row r="50" spans="1:4" ht="16.5" customHeight="1" x14ac:dyDescent="0.25">
      <c r="A50" s="62"/>
      <c r="B50" s="63"/>
      <c r="C50" s="64"/>
      <c r="D50" s="65"/>
    </row>
    <row r="51" spans="1:4" ht="31.5" x14ac:dyDescent="0.25">
      <c r="A51" s="51" t="s">
        <v>114</v>
      </c>
      <c r="B51" s="52" t="s">
        <v>61</v>
      </c>
      <c r="C51" s="53"/>
      <c r="D51" s="54"/>
    </row>
    <row r="52" spans="1:4" x14ac:dyDescent="0.2">
      <c r="A52" s="55">
        <v>1</v>
      </c>
      <c r="B52" s="38"/>
      <c r="C52" s="56" t="s">
        <v>104</v>
      </c>
      <c r="D52" s="57">
        <v>0</v>
      </c>
    </row>
    <row r="53" spans="1:4" x14ac:dyDescent="0.2">
      <c r="A53" s="55">
        <v>2</v>
      </c>
      <c r="B53" s="38"/>
      <c r="C53" s="56" t="s">
        <v>105</v>
      </c>
      <c r="D53" s="57">
        <v>0</v>
      </c>
    </row>
    <row r="54" spans="1:4" x14ac:dyDescent="0.2">
      <c r="A54" s="55">
        <v>3</v>
      </c>
      <c r="B54" s="38"/>
      <c r="C54" s="56" t="s">
        <v>106</v>
      </c>
      <c r="D54" s="57">
        <v>0</v>
      </c>
    </row>
    <row r="55" spans="1:4" x14ac:dyDescent="0.2">
      <c r="A55" s="55">
        <v>4</v>
      </c>
      <c r="B55" s="38"/>
      <c r="C55" s="56" t="s">
        <v>107</v>
      </c>
      <c r="D55" s="57">
        <v>0</v>
      </c>
    </row>
    <row r="56" spans="1:4" ht="15.75" thickBot="1" x14ac:dyDescent="0.25">
      <c r="A56" s="55">
        <v>5</v>
      </c>
      <c r="B56" s="38"/>
      <c r="C56" s="56" t="s">
        <v>108</v>
      </c>
      <c r="D56" s="57">
        <v>0</v>
      </c>
    </row>
    <row r="57" spans="1:4" ht="16.5" customHeight="1" thickBot="1" x14ac:dyDescent="0.25">
      <c r="A57" s="58"/>
      <c r="B57" s="59"/>
      <c r="C57" s="60" t="s">
        <v>109</v>
      </c>
      <c r="D57" s="61">
        <f>+D56+D55+D54+D53+D52</f>
        <v>0</v>
      </c>
    </row>
    <row r="58" spans="1:4" ht="16.5" customHeight="1" x14ac:dyDescent="0.25">
      <c r="A58" s="62"/>
      <c r="B58" s="63"/>
      <c r="C58" s="64"/>
      <c r="D58" s="65"/>
    </row>
    <row r="59" spans="1:4" ht="15.75" x14ac:dyDescent="0.25">
      <c r="A59" s="51" t="s">
        <v>115</v>
      </c>
      <c r="B59" s="52" t="s">
        <v>73</v>
      </c>
      <c r="C59" s="53"/>
      <c r="D59" s="54"/>
    </row>
    <row r="60" spans="1:4" x14ac:dyDescent="0.2">
      <c r="A60" s="55">
        <v>1</v>
      </c>
      <c r="B60" s="38"/>
      <c r="C60" s="56" t="s">
        <v>104</v>
      </c>
      <c r="D60" s="57">
        <v>4186956</v>
      </c>
    </row>
    <row r="61" spans="1:4" x14ac:dyDescent="0.2">
      <c r="A61" s="55">
        <v>2</v>
      </c>
      <c r="B61" s="38"/>
      <c r="C61" s="56" t="s">
        <v>105</v>
      </c>
      <c r="D61" s="57">
        <v>0</v>
      </c>
    </row>
    <row r="62" spans="1:4" x14ac:dyDescent="0.2">
      <c r="A62" s="55">
        <v>3</v>
      </c>
      <c r="B62" s="38"/>
      <c r="C62" s="56" t="s">
        <v>106</v>
      </c>
      <c r="D62" s="57">
        <v>0</v>
      </c>
    </row>
    <row r="63" spans="1:4" x14ac:dyDescent="0.2">
      <c r="A63" s="55">
        <v>4</v>
      </c>
      <c r="B63" s="38"/>
      <c r="C63" s="56" t="s">
        <v>107</v>
      </c>
      <c r="D63" s="57">
        <v>0</v>
      </c>
    </row>
    <row r="64" spans="1:4" ht="15.75" thickBot="1" x14ac:dyDescent="0.25">
      <c r="A64" s="55">
        <v>5</v>
      </c>
      <c r="B64" s="38"/>
      <c r="C64" s="56" t="s">
        <v>108</v>
      </c>
      <c r="D64" s="57">
        <v>0</v>
      </c>
    </row>
    <row r="65" spans="1:4" ht="16.5" customHeight="1" thickBot="1" x14ac:dyDescent="0.25">
      <c r="A65" s="58"/>
      <c r="B65" s="59"/>
      <c r="C65" s="60" t="s">
        <v>109</v>
      </c>
      <c r="D65" s="61">
        <f>+D64+D63+D62+D61+D60</f>
        <v>4186956</v>
      </c>
    </row>
    <row r="66" spans="1:4" ht="16.5" customHeight="1" x14ac:dyDescent="0.25">
      <c r="A66" s="62"/>
      <c r="B66" s="63"/>
      <c r="C66" s="64"/>
      <c r="D66" s="65"/>
    </row>
    <row r="67" spans="1:4" ht="15.75" x14ac:dyDescent="0.25">
      <c r="A67" s="51" t="s">
        <v>116</v>
      </c>
      <c r="B67" s="52" t="s">
        <v>77</v>
      </c>
      <c r="C67" s="53"/>
      <c r="D67" s="54"/>
    </row>
    <row r="68" spans="1:4" x14ac:dyDescent="0.2">
      <c r="A68" s="55">
        <v>1</v>
      </c>
      <c r="B68" s="38"/>
      <c r="C68" s="56" t="s">
        <v>104</v>
      </c>
      <c r="D68" s="57">
        <v>515741</v>
      </c>
    </row>
    <row r="69" spans="1:4" x14ac:dyDescent="0.2">
      <c r="A69" s="55">
        <v>2</v>
      </c>
      <c r="B69" s="38"/>
      <c r="C69" s="56" t="s">
        <v>105</v>
      </c>
      <c r="D69" s="57">
        <v>96536</v>
      </c>
    </row>
    <row r="70" spans="1:4" x14ac:dyDescent="0.2">
      <c r="A70" s="55">
        <v>3</v>
      </c>
      <c r="B70" s="38"/>
      <c r="C70" s="56" t="s">
        <v>106</v>
      </c>
      <c r="D70" s="57">
        <v>0</v>
      </c>
    </row>
    <row r="71" spans="1:4" x14ac:dyDescent="0.2">
      <c r="A71" s="55">
        <v>4</v>
      </c>
      <c r="B71" s="38"/>
      <c r="C71" s="56" t="s">
        <v>107</v>
      </c>
      <c r="D71" s="57">
        <v>0</v>
      </c>
    </row>
    <row r="72" spans="1:4" ht="15.75" thickBot="1" x14ac:dyDescent="0.25">
      <c r="A72" s="55">
        <v>5</v>
      </c>
      <c r="B72" s="38"/>
      <c r="C72" s="56" t="s">
        <v>108</v>
      </c>
      <c r="D72" s="57">
        <v>0</v>
      </c>
    </row>
    <row r="73" spans="1:4" ht="16.5" customHeight="1" thickBot="1" x14ac:dyDescent="0.25">
      <c r="A73" s="58"/>
      <c r="B73" s="59"/>
      <c r="C73" s="60" t="s">
        <v>109</v>
      </c>
      <c r="D73" s="61">
        <f>+D72+D71+D70+D69+D68</f>
        <v>612277</v>
      </c>
    </row>
    <row r="74" spans="1:4" ht="16.5" customHeight="1" x14ac:dyDescent="0.25">
      <c r="A74" s="62"/>
      <c r="B74" s="63"/>
      <c r="C74" s="64"/>
      <c r="D74" s="65"/>
    </row>
    <row r="75" spans="1:4" ht="15.75" x14ac:dyDescent="0.25">
      <c r="A75" s="51" t="s">
        <v>117</v>
      </c>
      <c r="B75" s="52" t="s">
        <v>81</v>
      </c>
      <c r="C75" s="53"/>
      <c r="D75" s="54"/>
    </row>
    <row r="76" spans="1:4" x14ac:dyDescent="0.2">
      <c r="A76" s="55">
        <v>1</v>
      </c>
      <c r="B76" s="38"/>
      <c r="C76" s="56" t="s">
        <v>104</v>
      </c>
      <c r="D76" s="57">
        <v>0</v>
      </c>
    </row>
    <row r="77" spans="1:4" x14ac:dyDescent="0.2">
      <c r="A77" s="55">
        <v>2</v>
      </c>
      <c r="B77" s="38"/>
      <c r="C77" s="56" t="s">
        <v>105</v>
      </c>
      <c r="D77" s="57">
        <v>0</v>
      </c>
    </row>
    <row r="78" spans="1:4" x14ac:dyDescent="0.2">
      <c r="A78" s="55">
        <v>3</v>
      </c>
      <c r="B78" s="38"/>
      <c r="C78" s="56" t="s">
        <v>106</v>
      </c>
      <c r="D78" s="57">
        <v>0</v>
      </c>
    </row>
    <row r="79" spans="1:4" x14ac:dyDescent="0.2">
      <c r="A79" s="55">
        <v>4</v>
      </c>
      <c r="B79" s="38"/>
      <c r="C79" s="56" t="s">
        <v>107</v>
      </c>
      <c r="D79" s="57">
        <v>0</v>
      </c>
    </row>
    <row r="80" spans="1:4" ht="15.75" thickBot="1" x14ac:dyDescent="0.25">
      <c r="A80" s="55">
        <v>5</v>
      </c>
      <c r="B80" s="38"/>
      <c r="C80" s="56" t="s">
        <v>108</v>
      </c>
      <c r="D80" s="57">
        <v>0</v>
      </c>
    </row>
    <row r="81" spans="1:4" ht="16.5" customHeight="1" thickBot="1" x14ac:dyDescent="0.25">
      <c r="A81" s="58"/>
      <c r="B81" s="59"/>
      <c r="C81" s="60" t="s">
        <v>109</v>
      </c>
      <c r="D81" s="61">
        <f>+D80+D79+D78+D77+D76</f>
        <v>0</v>
      </c>
    </row>
    <row r="82" spans="1:4" ht="16.5" customHeight="1" thickBot="1" x14ac:dyDescent="0.3">
      <c r="A82" s="62"/>
      <c r="B82" s="63"/>
      <c r="C82" s="64"/>
      <c r="D82" s="65"/>
    </row>
    <row r="83" spans="1:4" ht="16.5" customHeight="1" thickBot="1" x14ac:dyDescent="0.3">
      <c r="A83" s="66"/>
      <c r="B83" s="67" t="s">
        <v>118</v>
      </c>
      <c r="C83" s="60" t="s">
        <v>119</v>
      </c>
      <c r="D83" s="61">
        <f>+D81-D80+D73-D72+D65-D64+D57-D56+D49-D48+D41-D40+D33-D32+D25-D24+D17-D16</f>
        <v>293597918</v>
      </c>
    </row>
    <row r="84" spans="1:4" ht="16.5" customHeight="1" thickBot="1" x14ac:dyDescent="0.3">
      <c r="A84" s="66"/>
      <c r="B84" s="67" t="s">
        <v>108</v>
      </c>
      <c r="C84" s="60"/>
      <c r="D84" s="61">
        <f>+D80+D72+D64+D56+D48+D40+D32+D24+D16</f>
        <v>0</v>
      </c>
    </row>
    <row r="85" spans="1:4" ht="16.5" customHeight="1" thickBot="1" x14ac:dyDescent="0.3">
      <c r="A85" s="66"/>
      <c r="B85" s="67" t="s">
        <v>120</v>
      </c>
      <c r="C85" s="60" t="s">
        <v>119</v>
      </c>
      <c r="D85" s="61">
        <f>SUM(D83:D84)</f>
        <v>293597918</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REPORTING&amp;RMIDDLESEX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57"/>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92</v>
      </c>
      <c r="B4" s="475"/>
      <c r="C4" s="475"/>
      <c r="D4" s="475"/>
      <c r="E4" s="475"/>
    </row>
    <row r="5" spans="1:5" ht="15.75" customHeight="1" x14ac:dyDescent="0.25">
      <c r="A5" s="475" t="s">
        <v>121</v>
      </c>
      <c r="B5" s="475"/>
      <c r="C5" s="475"/>
      <c r="D5" s="475"/>
      <c r="E5" s="475"/>
    </row>
    <row r="6" spans="1:5" ht="16.5" customHeight="1" thickBot="1" x14ac:dyDescent="0.3">
      <c r="A6" s="69"/>
      <c r="B6" s="69"/>
      <c r="C6" s="31"/>
    </row>
    <row r="7" spans="1:5" ht="15.75" customHeight="1" x14ac:dyDescent="0.25">
      <c r="A7" s="70" t="s">
        <v>94</v>
      </c>
      <c r="B7" s="71" t="s">
        <v>95</v>
      </c>
      <c r="C7" s="72" t="s">
        <v>96</v>
      </c>
      <c r="D7" s="72" t="s">
        <v>97</v>
      </c>
      <c r="E7" s="72" t="s">
        <v>122</v>
      </c>
    </row>
    <row r="8" spans="1:5" ht="31.5" customHeight="1" x14ac:dyDescent="0.25">
      <c r="A8" s="73"/>
      <c r="B8" s="74"/>
      <c r="C8" s="75"/>
      <c r="D8" s="76"/>
      <c r="E8" s="77" t="s">
        <v>123</v>
      </c>
    </row>
    <row r="9" spans="1:5" ht="16.5" customHeight="1" thickBot="1" x14ac:dyDescent="0.3">
      <c r="A9" s="78" t="s">
        <v>5</v>
      </c>
      <c r="B9" s="79" t="s">
        <v>100</v>
      </c>
      <c r="C9" s="80" t="s">
        <v>124</v>
      </c>
      <c r="D9" s="80" t="s">
        <v>125</v>
      </c>
      <c r="E9" s="81" t="s">
        <v>126</v>
      </c>
    </row>
    <row r="10" spans="1:5" ht="15.75" customHeight="1" x14ac:dyDescent="0.25">
      <c r="A10" s="82"/>
      <c r="B10" s="83"/>
      <c r="C10" s="84"/>
      <c r="D10" s="83"/>
      <c r="E10" s="85"/>
    </row>
    <row r="11" spans="1:5" ht="15.75" x14ac:dyDescent="0.25">
      <c r="A11" s="86" t="s">
        <v>127</v>
      </c>
      <c r="B11" s="87" t="s">
        <v>10</v>
      </c>
      <c r="C11" s="53"/>
      <c r="D11" s="53"/>
      <c r="E11" s="88"/>
    </row>
    <row r="12" spans="1:5" ht="31.5" x14ac:dyDescent="0.25">
      <c r="A12" s="89"/>
      <c r="B12" s="90"/>
      <c r="C12" s="91" t="s">
        <v>128</v>
      </c>
      <c r="D12" s="92" t="s">
        <v>129</v>
      </c>
      <c r="E12" s="93">
        <v>0</v>
      </c>
    </row>
    <row r="13" spans="1:5" x14ac:dyDescent="0.2">
      <c r="A13" s="94">
        <v>1</v>
      </c>
      <c r="B13" s="95"/>
      <c r="C13" s="96" t="s">
        <v>130</v>
      </c>
      <c r="D13" s="97" t="s">
        <v>131</v>
      </c>
      <c r="E13" s="98">
        <v>-3548000</v>
      </c>
    </row>
    <row r="14" spans="1:5" ht="15.75" thickBot="1" x14ac:dyDescent="0.25">
      <c r="A14" s="94">
        <v>2</v>
      </c>
      <c r="B14" s="95"/>
      <c r="C14" s="96" t="s">
        <v>132</v>
      </c>
      <c r="D14" s="97" t="s">
        <v>131</v>
      </c>
      <c r="E14" s="98">
        <v>3548000</v>
      </c>
    </row>
    <row r="15" spans="1:5" s="68" customFormat="1" ht="16.5" customHeight="1" thickBot="1" x14ac:dyDescent="0.3">
      <c r="A15" s="99"/>
      <c r="B15" s="100"/>
      <c r="C15" s="101" t="s">
        <v>133</v>
      </c>
      <c r="D15" s="92" t="s">
        <v>134</v>
      </c>
      <c r="E15" s="102">
        <f>SUM(E12:E14)</f>
        <v>0</v>
      </c>
    </row>
    <row r="16" spans="1:5" s="68" customFormat="1" ht="15.75" customHeight="1" x14ac:dyDescent="0.2">
      <c r="A16" s="103"/>
      <c r="B16" s="104"/>
      <c r="C16" s="105"/>
      <c r="D16" s="106"/>
      <c r="E16" s="107"/>
    </row>
    <row r="17" spans="1:5" ht="15.75" x14ac:dyDescent="0.25">
      <c r="A17" s="86" t="s">
        <v>135</v>
      </c>
      <c r="B17" s="87" t="s">
        <v>37</v>
      </c>
      <c r="C17" s="53"/>
      <c r="D17" s="53"/>
      <c r="E17" s="88"/>
    </row>
    <row r="18" spans="1:5" ht="31.5" x14ac:dyDescent="0.25">
      <c r="A18" s="89"/>
      <c r="B18" s="90"/>
      <c r="C18" s="91" t="s">
        <v>128</v>
      </c>
      <c r="D18" s="92" t="s">
        <v>129</v>
      </c>
      <c r="E18" s="93">
        <v>0</v>
      </c>
    </row>
    <row r="19" spans="1:5" ht="15.75" thickBot="1" x14ac:dyDescent="0.25">
      <c r="A19" s="94" t="s">
        <v>136</v>
      </c>
      <c r="B19" s="95"/>
      <c r="C19" s="96" t="s">
        <v>137</v>
      </c>
      <c r="D19" s="97" t="s">
        <v>136</v>
      </c>
      <c r="E19" s="98">
        <v>0</v>
      </c>
    </row>
    <row r="20" spans="1:5" s="68" customFormat="1" ht="16.5" customHeight="1" thickBot="1" x14ac:dyDescent="0.3">
      <c r="A20" s="99"/>
      <c r="B20" s="100"/>
      <c r="C20" s="101" t="s">
        <v>133</v>
      </c>
      <c r="D20" s="92" t="s">
        <v>134</v>
      </c>
      <c r="E20" s="102">
        <f>SUM(E18)</f>
        <v>0</v>
      </c>
    </row>
    <row r="21" spans="1:5" s="68" customFormat="1" ht="15.75" customHeight="1" x14ac:dyDescent="0.2">
      <c r="A21" s="103"/>
      <c r="B21" s="104"/>
      <c r="C21" s="105"/>
      <c r="D21" s="106"/>
      <c r="E21" s="107"/>
    </row>
    <row r="22" spans="1:5" ht="15.75" x14ac:dyDescent="0.25">
      <c r="A22" s="86" t="s">
        <v>138</v>
      </c>
      <c r="B22" s="87" t="s">
        <v>51</v>
      </c>
      <c r="C22" s="53"/>
      <c r="D22" s="53"/>
      <c r="E22" s="88"/>
    </row>
    <row r="23" spans="1:5" ht="31.5" x14ac:dyDescent="0.25">
      <c r="A23" s="89"/>
      <c r="B23" s="90"/>
      <c r="C23" s="91" t="s">
        <v>128</v>
      </c>
      <c r="D23" s="92" t="s">
        <v>129</v>
      </c>
      <c r="E23" s="93">
        <v>0</v>
      </c>
    </row>
    <row r="24" spans="1:5" ht="15.75" thickBot="1" x14ac:dyDescent="0.25">
      <c r="A24" s="94" t="s">
        <v>136</v>
      </c>
      <c r="B24" s="95"/>
      <c r="C24" s="96" t="s">
        <v>137</v>
      </c>
      <c r="D24" s="97" t="s">
        <v>136</v>
      </c>
      <c r="E24" s="98">
        <v>0</v>
      </c>
    </row>
    <row r="25" spans="1:5" s="68" customFormat="1" ht="16.5" customHeight="1" thickBot="1" x14ac:dyDescent="0.3">
      <c r="A25" s="99"/>
      <c r="B25" s="100"/>
      <c r="C25" s="101" t="s">
        <v>133</v>
      </c>
      <c r="D25" s="92" t="s">
        <v>134</v>
      </c>
      <c r="E25" s="102">
        <f>SUM(E23)</f>
        <v>0</v>
      </c>
    </row>
    <row r="26" spans="1:5" s="68" customFormat="1" ht="15.75" customHeight="1" x14ac:dyDescent="0.2">
      <c r="A26" s="103"/>
      <c r="B26" s="104"/>
      <c r="C26" s="105"/>
      <c r="D26" s="106"/>
      <c r="E26" s="107"/>
    </row>
    <row r="27" spans="1:5" ht="15.75" x14ac:dyDescent="0.25">
      <c r="A27" s="86" t="s">
        <v>139</v>
      </c>
      <c r="B27" s="87" t="s">
        <v>57</v>
      </c>
      <c r="C27" s="53"/>
      <c r="D27" s="53"/>
      <c r="E27" s="88"/>
    </row>
    <row r="28" spans="1:5" ht="31.5" x14ac:dyDescent="0.25">
      <c r="A28" s="89"/>
      <c r="B28" s="90"/>
      <c r="C28" s="91" t="s">
        <v>128</v>
      </c>
      <c r="D28" s="92" t="s">
        <v>129</v>
      </c>
      <c r="E28" s="93">
        <v>27880</v>
      </c>
    </row>
    <row r="29" spans="1:5" x14ac:dyDescent="0.2">
      <c r="A29" s="94">
        <v>1</v>
      </c>
      <c r="B29" s="95"/>
      <c r="C29" s="96" t="s">
        <v>140</v>
      </c>
      <c r="D29" s="97" t="s">
        <v>131</v>
      </c>
      <c r="E29" s="98">
        <v>3595302</v>
      </c>
    </row>
    <row r="30" spans="1:5" x14ac:dyDescent="0.2">
      <c r="A30" s="94">
        <v>2</v>
      </c>
      <c r="B30" s="95"/>
      <c r="C30" s="96" t="s">
        <v>141</v>
      </c>
      <c r="D30" s="97" t="s">
        <v>131</v>
      </c>
      <c r="E30" s="98">
        <v>-3490000</v>
      </c>
    </row>
    <row r="31" spans="1:5" ht="15.75" thickBot="1" x14ac:dyDescent="0.25">
      <c r="A31" s="94">
        <v>3</v>
      </c>
      <c r="B31" s="95"/>
      <c r="C31" s="96" t="s">
        <v>142</v>
      </c>
      <c r="D31" s="97" t="s">
        <v>131</v>
      </c>
      <c r="E31" s="98">
        <v>-9281</v>
      </c>
    </row>
    <row r="32" spans="1:5" s="68" customFormat="1" ht="16.5" customHeight="1" thickBot="1" x14ac:dyDescent="0.3">
      <c r="A32" s="99"/>
      <c r="B32" s="100"/>
      <c r="C32" s="101" t="s">
        <v>133</v>
      </c>
      <c r="D32" s="92" t="s">
        <v>134</v>
      </c>
      <c r="E32" s="102">
        <f>SUM(E28:E31)</f>
        <v>123901</v>
      </c>
    </row>
    <row r="33" spans="1:5" s="68" customFormat="1" ht="15.75" customHeight="1" x14ac:dyDescent="0.2">
      <c r="A33" s="103"/>
      <c r="B33" s="104"/>
      <c r="C33" s="105"/>
      <c r="D33" s="106"/>
      <c r="E33" s="107"/>
    </row>
    <row r="34" spans="1:5" ht="31.5" x14ac:dyDescent="0.25">
      <c r="A34" s="86" t="s">
        <v>143</v>
      </c>
      <c r="B34" s="87" t="s">
        <v>61</v>
      </c>
      <c r="C34" s="53"/>
      <c r="D34" s="53"/>
      <c r="E34" s="88"/>
    </row>
    <row r="35" spans="1:5" ht="31.5" x14ac:dyDescent="0.25">
      <c r="A35" s="89"/>
      <c r="B35" s="90"/>
      <c r="C35" s="91" t="s">
        <v>128</v>
      </c>
      <c r="D35" s="92" t="s">
        <v>129</v>
      </c>
      <c r="E35" s="93">
        <v>0</v>
      </c>
    </row>
    <row r="36" spans="1:5" ht="15.75" thickBot="1" x14ac:dyDescent="0.25">
      <c r="A36" s="94" t="s">
        <v>136</v>
      </c>
      <c r="B36" s="95"/>
      <c r="C36" s="96" t="s">
        <v>137</v>
      </c>
      <c r="D36" s="97" t="s">
        <v>136</v>
      </c>
      <c r="E36" s="98">
        <v>0</v>
      </c>
    </row>
    <row r="37" spans="1:5" s="68" customFormat="1" ht="16.5" customHeight="1" thickBot="1" x14ac:dyDescent="0.3">
      <c r="A37" s="99"/>
      <c r="B37" s="100"/>
      <c r="C37" s="101" t="s">
        <v>133</v>
      </c>
      <c r="D37" s="92" t="s">
        <v>134</v>
      </c>
      <c r="E37" s="102">
        <f>SUM(E35)</f>
        <v>0</v>
      </c>
    </row>
    <row r="38" spans="1:5" s="68" customFormat="1" ht="15.75" customHeight="1" x14ac:dyDescent="0.2">
      <c r="A38" s="103"/>
      <c r="B38" s="104"/>
      <c r="C38" s="105"/>
      <c r="D38" s="106"/>
      <c r="E38" s="107"/>
    </row>
    <row r="39" spans="1:5" ht="15.75" x14ac:dyDescent="0.25">
      <c r="A39" s="86" t="s">
        <v>144</v>
      </c>
      <c r="B39" s="87" t="s">
        <v>73</v>
      </c>
      <c r="C39" s="53"/>
      <c r="D39" s="53"/>
      <c r="E39" s="88"/>
    </row>
    <row r="40" spans="1:5" ht="31.5" x14ac:dyDescent="0.25">
      <c r="A40" s="89"/>
      <c r="B40" s="90"/>
      <c r="C40" s="91" t="s">
        <v>128</v>
      </c>
      <c r="D40" s="92" t="s">
        <v>129</v>
      </c>
      <c r="E40" s="93">
        <v>7471</v>
      </c>
    </row>
    <row r="41" spans="1:5" x14ac:dyDescent="0.2">
      <c r="A41" s="94">
        <v>1</v>
      </c>
      <c r="B41" s="95"/>
      <c r="C41" s="96" t="s">
        <v>130</v>
      </c>
      <c r="D41" s="97" t="s">
        <v>131</v>
      </c>
      <c r="E41" s="98">
        <v>393517</v>
      </c>
    </row>
    <row r="42" spans="1:5" ht="15.75" thickBot="1" x14ac:dyDescent="0.25">
      <c r="A42" s="94">
        <v>2</v>
      </c>
      <c r="B42" s="95"/>
      <c r="C42" s="96" t="s">
        <v>140</v>
      </c>
      <c r="D42" s="97" t="s">
        <v>131</v>
      </c>
      <c r="E42" s="98">
        <v>83221</v>
      </c>
    </row>
    <row r="43" spans="1:5" s="68" customFormat="1" ht="16.5" customHeight="1" thickBot="1" x14ac:dyDescent="0.3">
      <c r="A43" s="99"/>
      <c r="B43" s="100"/>
      <c r="C43" s="101" t="s">
        <v>133</v>
      </c>
      <c r="D43" s="92" t="s">
        <v>134</v>
      </c>
      <c r="E43" s="102">
        <f>SUM(E40:E42)</f>
        <v>484209</v>
      </c>
    </row>
    <row r="44" spans="1:5" s="68" customFormat="1" ht="15.75" customHeight="1" x14ac:dyDescent="0.2">
      <c r="A44" s="103"/>
      <c r="B44" s="104"/>
      <c r="C44" s="105"/>
      <c r="D44" s="106"/>
      <c r="E44" s="107"/>
    </row>
    <row r="45" spans="1:5" ht="15.75" x14ac:dyDescent="0.25">
      <c r="A45" s="86" t="s">
        <v>145</v>
      </c>
      <c r="B45" s="87" t="s">
        <v>77</v>
      </c>
      <c r="C45" s="53"/>
      <c r="D45" s="53"/>
      <c r="E45" s="88"/>
    </row>
    <row r="46" spans="1:5" ht="31.5" x14ac:dyDescent="0.25">
      <c r="A46" s="89"/>
      <c r="B46" s="90"/>
      <c r="C46" s="91" t="s">
        <v>128</v>
      </c>
      <c r="D46" s="92" t="s">
        <v>129</v>
      </c>
      <c r="E46" s="93">
        <v>17772</v>
      </c>
    </row>
    <row r="47" spans="1:5" x14ac:dyDescent="0.2">
      <c r="A47" s="94">
        <v>1</v>
      </c>
      <c r="B47" s="95"/>
      <c r="C47" s="96" t="s">
        <v>140</v>
      </c>
      <c r="D47" s="97" t="s">
        <v>131</v>
      </c>
      <c r="E47" s="98">
        <v>1833344</v>
      </c>
    </row>
    <row r="48" spans="1:5" x14ac:dyDescent="0.2">
      <c r="A48" s="94">
        <v>2</v>
      </c>
      <c r="B48" s="95"/>
      <c r="C48" s="96" t="s">
        <v>141</v>
      </c>
      <c r="D48" s="97" t="s">
        <v>131</v>
      </c>
      <c r="E48" s="98">
        <v>-2044604</v>
      </c>
    </row>
    <row r="49" spans="1:5" ht="15.75" thickBot="1" x14ac:dyDescent="0.25">
      <c r="A49" s="94">
        <v>3</v>
      </c>
      <c r="B49" s="95"/>
      <c r="C49" s="96" t="s">
        <v>146</v>
      </c>
      <c r="D49" s="97" t="s">
        <v>131</v>
      </c>
      <c r="E49" s="98">
        <v>406905</v>
      </c>
    </row>
    <row r="50" spans="1:5" s="68" customFormat="1" ht="16.5" customHeight="1" thickBot="1" x14ac:dyDescent="0.3">
      <c r="A50" s="99"/>
      <c r="B50" s="100"/>
      <c r="C50" s="101" t="s">
        <v>133</v>
      </c>
      <c r="D50" s="92" t="s">
        <v>134</v>
      </c>
      <c r="E50" s="102">
        <f>SUM(E46:E49)</f>
        <v>213417</v>
      </c>
    </row>
    <row r="51" spans="1:5" s="68" customFormat="1" ht="15.75" customHeight="1" x14ac:dyDescent="0.2">
      <c r="A51" s="103"/>
      <c r="B51" s="104"/>
      <c r="C51" s="105"/>
      <c r="D51" s="106"/>
      <c r="E51" s="107"/>
    </row>
    <row r="52" spans="1:5" ht="15.75" x14ac:dyDescent="0.25">
      <c r="A52" s="86" t="s">
        <v>147</v>
      </c>
      <c r="B52" s="87" t="s">
        <v>81</v>
      </c>
      <c r="C52" s="53"/>
      <c r="D52" s="53"/>
      <c r="E52" s="88"/>
    </row>
    <row r="53" spans="1:5" ht="31.5" x14ac:dyDescent="0.25">
      <c r="A53" s="89"/>
      <c r="B53" s="90"/>
      <c r="C53" s="91" t="s">
        <v>128</v>
      </c>
      <c r="D53" s="92" t="s">
        <v>129</v>
      </c>
      <c r="E53" s="93">
        <v>0</v>
      </c>
    </row>
    <row r="54" spans="1:5" ht="15.75" thickBot="1" x14ac:dyDescent="0.25">
      <c r="A54" s="94" t="s">
        <v>136</v>
      </c>
      <c r="B54" s="95"/>
      <c r="C54" s="96" t="s">
        <v>137</v>
      </c>
      <c r="D54" s="97" t="s">
        <v>136</v>
      </c>
      <c r="E54" s="98">
        <v>0</v>
      </c>
    </row>
    <row r="55" spans="1:5" s="68" customFormat="1" ht="16.5" customHeight="1" thickBot="1" x14ac:dyDescent="0.3">
      <c r="A55" s="99"/>
      <c r="B55" s="100"/>
      <c r="C55" s="101" t="s">
        <v>133</v>
      </c>
      <c r="D55" s="92" t="s">
        <v>134</v>
      </c>
      <c r="E55" s="102">
        <f>SUM(E53)</f>
        <v>0</v>
      </c>
    </row>
    <row r="56" spans="1:5" s="68" customFormat="1" ht="15.75" customHeight="1" thickBot="1" x14ac:dyDescent="0.25">
      <c r="A56" s="103"/>
      <c r="B56" s="104"/>
      <c r="C56" s="105"/>
      <c r="D56" s="106"/>
      <c r="E56" s="107"/>
    </row>
    <row r="57" spans="1:5" s="113" customFormat="1" ht="19.5" customHeight="1" thickBot="1" x14ac:dyDescent="0.3">
      <c r="A57" s="108"/>
      <c r="B57" s="109"/>
      <c r="C57" s="110"/>
      <c r="D57" s="111" t="s">
        <v>148</v>
      </c>
      <c r="E57" s="112">
        <f>+E55+E50+E43+E37+E32+E25+E20+E15</f>
        <v>821527</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REPORTING&amp;RMIDDLESEX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92</v>
      </c>
      <c r="B4" s="477"/>
      <c r="C4" s="477"/>
      <c r="D4" s="477"/>
      <c r="E4" s="477"/>
      <c r="F4" s="477"/>
    </row>
    <row r="5" spans="1:6" ht="15.75" x14ac:dyDescent="0.25">
      <c r="A5" s="477" t="s">
        <v>149</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150</v>
      </c>
      <c r="C9" s="124" t="s">
        <v>151</v>
      </c>
      <c r="D9" s="124" t="s">
        <v>124</v>
      </c>
      <c r="E9" s="124" t="s">
        <v>125</v>
      </c>
      <c r="F9" s="125" t="s">
        <v>152</v>
      </c>
    </row>
    <row r="10" spans="1:6" s="132" customFormat="1" ht="31.5" x14ac:dyDescent="0.25">
      <c r="A10" s="126"/>
      <c r="B10" s="127"/>
      <c r="C10" s="128"/>
      <c r="D10" s="129" t="s">
        <v>153</v>
      </c>
      <c r="E10" s="130" t="s">
        <v>154</v>
      </c>
      <c r="F10" s="131">
        <v>17672475</v>
      </c>
    </row>
    <row r="11" spans="1:6" ht="15.75" x14ac:dyDescent="0.25">
      <c r="A11" s="133" t="s">
        <v>127</v>
      </c>
      <c r="B11" s="134" t="s">
        <v>10</v>
      </c>
      <c r="C11" s="135"/>
      <c r="D11" s="136"/>
      <c r="E11" s="136"/>
      <c r="F11" s="137"/>
    </row>
    <row r="12" spans="1:6" ht="15.75" thickBot="1" x14ac:dyDescent="0.25">
      <c r="A12" s="138">
        <v>1</v>
      </c>
      <c r="B12" s="139"/>
      <c r="C12" s="140" t="s">
        <v>57</v>
      </c>
      <c r="D12" s="140" t="s">
        <v>155</v>
      </c>
      <c r="E12" s="141" t="s">
        <v>131</v>
      </c>
      <c r="F12" s="142">
        <v>3548000</v>
      </c>
    </row>
    <row r="13" spans="1:6" ht="16.5" thickBot="1" x14ac:dyDescent="0.3">
      <c r="A13" s="143"/>
      <c r="B13" s="144"/>
      <c r="C13" s="145"/>
      <c r="D13" s="146" t="s">
        <v>156</v>
      </c>
      <c r="E13" s="147" t="s">
        <v>157</v>
      </c>
      <c r="F13" s="148">
        <f>SUM(F12:F12)</f>
        <v>3548000</v>
      </c>
    </row>
    <row r="14" spans="1:6" ht="15.75" x14ac:dyDescent="0.25">
      <c r="A14" s="149"/>
      <c r="B14" s="150"/>
      <c r="C14" s="151"/>
      <c r="D14" s="152"/>
      <c r="E14" s="153"/>
      <c r="F14" s="154"/>
    </row>
    <row r="15" spans="1:6" ht="15.75" x14ac:dyDescent="0.25">
      <c r="A15" s="133" t="s">
        <v>135</v>
      </c>
      <c r="B15" s="134" t="s">
        <v>37</v>
      </c>
      <c r="C15" s="135"/>
      <c r="D15" s="136"/>
      <c r="E15" s="136"/>
      <c r="F15" s="137"/>
    </row>
    <row r="16" spans="1:6" ht="15.75" thickBot="1" x14ac:dyDescent="0.25">
      <c r="A16" s="138"/>
      <c r="B16" s="139"/>
      <c r="C16" s="140" t="s">
        <v>136</v>
      </c>
      <c r="D16" s="140" t="s">
        <v>137</v>
      </c>
      <c r="E16" s="141" t="s">
        <v>136</v>
      </c>
      <c r="F16" s="142">
        <v>0</v>
      </c>
    </row>
    <row r="17" spans="1:6" ht="16.5" thickBot="1" x14ac:dyDescent="0.3">
      <c r="A17" s="143"/>
      <c r="B17" s="144"/>
      <c r="C17" s="145"/>
      <c r="D17" s="146" t="s">
        <v>156</v>
      </c>
      <c r="E17" s="147" t="s">
        <v>157</v>
      </c>
      <c r="F17" s="148">
        <v>0</v>
      </c>
    </row>
    <row r="18" spans="1:6" ht="15.75" x14ac:dyDescent="0.25">
      <c r="A18" s="149"/>
      <c r="B18" s="150"/>
      <c r="C18" s="151"/>
      <c r="D18" s="152"/>
      <c r="E18" s="153"/>
      <c r="F18" s="154"/>
    </row>
    <row r="19" spans="1:6" ht="15.75" x14ac:dyDescent="0.25">
      <c r="A19" s="133" t="s">
        <v>138</v>
      </c>
      <c r="B19" s="134" t="s">
        <v>51</v>
      </c>
      <c r="C19" s="135"/>
      <c r="D19" s="136"/>
      <c r="E19" s="136"/>
      <c r="F19" s="137"/>
    </row>
    <row r="20" spans="1:6" ht="15.75" thickBot="1" x14ac:dyDescent="0.25">
      <c r="A20" s="138"/>
      <c r="B20" s="139"/>
      <c r="C20" s="140" t="s">
        <v>136</v>
      </c>
      <c r="D20" s="140" t="s">
        <v>137</v>
      </c>
      <c r="E20" s="141" t="s">
        <v>136</v>
      </c>
      <c r="F20" s="142">
        <v>0</v>
      </c>
    </row>
    <row r="21" spans="1:6" ht="16.5" thickBot="1" x14ac:dyDescent="0.3">
      <c r="A21" s="143"/>
      <c r="B21" s="144"/>
      <c r="C21" s="145"/>
      <c r="D21" s="146" t="s">
        <v>156</v>
      </c>
      <c r="E21" s="147" t="s">
        <v>157</v>
      </c>
      <c r="F21" s="148">
        <v>0</v>
      </c>
    </row>
    <row r="22" spans="1:6" ht="15.75" x14ac:dyDescent="0.25">
      <c r="A22" s="149"/>
      <c r="B22" s="150"/>
      <c r="C22" s="151"/>
      <c r="D22" s="152"/>
      <c r="E22" s="153"/>
      <c r="F22" s="154"/>
    </row>
    <row r="23" spans="1:6" ht="15.75" x14ac:dyDescent="0.25">
      <c r="A23" s="133" t="s">
        <v>139</v>
      </c>
      <c r="B23" s="134" t="s">
        <v>57</v>
      </c>
      <c r="C23" s="135"/>
      <c r="D23" s="136"/>
      <c r="E23" s="136"/>
      <c r="F23" s="137"/>
    </row>
    <row r="24" spans="1:6" ht="15.75" thickBot="1" x14ac:dyDescent="0.25">
      <c r="A24" s="138"/>
      <c r="B24" s="139"/>
      <c r="C24" s="140" t="s">
        <v>136</v>
      </c>
      <c r="D24" s="140" t="s">
        <v>137</v>
      </c>
      <c r="E24" s="141" t="s">
        <v>136</v>
      </c>
      <c r="F24" s="142">
        <v>0</v>
      </c>
    </row>
    <row r="25" spans="1:6" ht="16.5" thickBot="1" x14ac:dyDescent="0.3">
      <c r="A25" s="143"/>
      <c r="B25" s="144"/>
      <c r="C25" s="145"/>
      <c r="D25" s="146" t="s">
        <v>156</v>
      </c>
      <c r="E25" s="147" t="s">
        <v>157</v>
      </c>
      <c r="F25" s="148">
        <v>0</v>
      </c>
    </row>
    <row r="26" spans="1:6" ht="15.75" x14ac:dyDescent="0.25">
      <c r="A26" s="149"/>
      <c r="B26" s="150"/>
      <c r="C26" s="151"/>
      <c r="D26" s="152"/>
      <c r="E26" s="153"/>
      <c r="F26" s="154"/>
    </row>
    <row r="27" spans="1:6" ht="15.75" x14ac:dyDescent="0.25">
      <c r="A27" s="133" t="s">
        <v>143</v>
      </c>
      <c r="B27" s="134" t="s">
        <v>61</v>
      </c>
      <c r="C27" s="135"/>
      <c r="D27" s="136"/>
      <c r="E27" s="136"/>
      <c r="F27" s="137"/>
    </row>
    <row r="28" spans="1:6" ht="15.75" thickBot="1" x14ac:dyDescent="0.25">
      <c r="A28" s="138"/>
      <c r="B28" s="139"/>
      <c r="C28" s="140" t="s">
        <v>136</v>
      </c>
      <c r="D28" s="140" t="s">
        <v>137</v>
      </c>
      <c r="E28" s="141" t="s">
        <v>136</v>
      </c>
      <c r="F28" s="142">
        <v>0</v>
      </c>
    </row>
    <row r="29" spans="1:6" ht="16.5" thickBot="1" x14ac:dyDescent="0.3">
      <c r="A29" s="143"/>
      <c r="B29" s="144"/>
      <c r="C29" s="145"/>
      <c r="D29" s="146" t="s">
        <v>156</v>
      </c>
      <c r="E29" s="147" t="s">
        <v>157</v>
      </c>
      <c r="F29" s="148">
        <v>0</v>
      </c>
    </row>
    <row r="30" spans="1:6" ht="15.75" x14ac:dyDescent="0.25">
      <c r="A30" s="149"/>
      <c r="B30" s="150"/>
      <c r="C30" s="151"/>
      <c r="D30" s="152"/>
      <c r="E30" s="153"/>
      <c r="F30" s="154"/>
    </row>
    <row r="31" spans="1:6" ht="15.75" x14ac:dyDescent="0.25">
      <c r="A31" s="133" t="s">
        <v>144</v>
      </c>
      <c r="B31" s="134" t="s">
        <v>73</v>
      </c>
      <c r="C31" s="135"/>
      <c r="D31" s="136"/>
      <c r="E31" s="136"/>
      <c r="F31" s="137"/>
    </row>
    <row r="32" spans="1:6" ht="15.75" thickBot="1" x14ac:dyDescent="0.25">
      <c r="A32" s="138"/>
      <c r="B32" s="139"/>
      <c r="C32" s="140" t="s">
        <v>136</v>
      </c>
      <c r="D32" s="140" t="s">
        <v>137</v>
      </c>
      <c r="E32" s="141" t="s">
        <v>136</v>
      </c>
      <c r="F32" s="142">
        <v>0</v>
      </c>
    </row>
    <row r="33" spans="1:6" ht="16.5" thickBot="1" x14ac:dyDescent="0.3">
      <c r="A33" s="143"/>
      <c r="B33" s="144"/>
      <c r="C33" s="145"/>
      <c r="D33" s="146" t="s">
        <v>156</v>
      </c>
      <c r="E33" s="147" t="s">
        <v>157</v>
      </c>
      <c r="F33" s="148">
        <v>0</v>
      </c>
    </row>
    <row r="34" spans="1:6" ht="15.75" x14ac:dyDescent="0.25">
      <c r="A34" s="149"/>
      <c r="B34" s="150"/>
      <c r="C34" s="151"/>
      <c r="D34" s="152"/>
      <c r="E34" s="153"/>
      <c r="F34" s="154"/>
    </row>
    <row r="35" spans="1:6" ht="15.75" x14ac:dyDescent="0.25">
      <c r="A35" s="133" t="s">
        <v>145</v>
      </c>
      <c r="B35" s="134" t="s">
        <v>77</v>
      </c>
      <c r="C35" s="135"/>
      <c r="D35" s="136"/>
      <c r="E35" s="136"/>
      <c r="F35" s="137"/>
    </row>
    <row r="36" spans="1:6" ht="15.75" thickBot="1" x14ac:dyDescent="0.25">
      <c r="A36" s="138"/>
      <c r="B36" s="139"/>
      <c r="C36" s="140" t="s">
        <v>136</v>
      </c>
      <c r="D36" s="140" t="s">
        <v>137</v>
      </c>
      <c r="E36" s="141" t="s">
        <v>136</v>
      </c>
      <c r="F36" s="142">
        <v>0</v>
      </c>
    </row>
    <row r="37" spans="1:6" ht="16.5" thickBot="1" x14ac:dyDescent="0.3">
      <c r="A37" s="143"/>
      <c r="B37" s="144"/>
      <c r="C37" s="145"/>
      <c r="D37" s="146" t="s">
        <v>156</v>
      </c>
      <c r="E37" s="147" t="s">
        <v>157</v>
      </c>
      <c r="F37" s="148">
        <v>0</v>
      </c>
    </row>
    <row r="38" spans="1:6" ht="15.75" x14ac:dyDescent="0.25">
      <c r="A38" s="149"/>
      <c r="B38" s="150"/>
      <c r="C38" s="151"/>
      <c r="D38" s="152"/>
      <c r="E38" s="153"/>
      <c r="F38" s="154"/>
    </row>
    <row r="39" spans="1:6" ht="15.75" x14ac:dyDescent="0.25">
      <c r="A39" s="133" t="s">
        <v>147</v>
      </c>
      <c r="B39" s="134" t="s">
        <v>81</v>
      </c>
      <c r="C39" s="135"/>
      <c r="D39" s="136"/>
      <c r="E39" s="136"/>
      <c r="F39" s="137"/>
    </row>
    <row r="40" spans="1:6" ht="15.75" thickBot="1" x14ac:dyDescent="0.25">
      <c r="A40" s="138"/>
      <c r="B40" s="139"/>
      <c r="C40" s="140" t="s">
        <v>136</v>
      </c>
      <c r="D40" s="140" t="s">
        <v>137</v>
      </c>
      <c r="E40" s="141" t="s">
        <v>136</v>
      </c>
      <c r="F40" s="142">
        <v>0</v>
      </c>
    </row>
    <row r="41" spans="1:6" ht="16.5" thickBot="1" x14ac:dyDescent="0.3">
      <c r="A41" s="143"/>
      <c r="B41" s="144"/>
      <c r="C41" s="145"/>
      <c r="D41" s="146" t="s">
        <v>156</v>
      </c>
      <c r="E41" s="147" t="s">
        <v>157</v>
      </c>
      <c r="F41" s="148">
        <v>0</v>
      </c>
    </row>
    <row r="42" spans="1:6" ht="15.75" x14ac:dyDescent="0.25">
      <c r="A42" s="149"/>
      <c r="B42" s="150"/>
      <c r="C42" s="151"/>
      <c r="D42" s="152"/>
      <c r="E42" s="153"/>
      <c r="F42" s="154"/>
    </row>
    <row r="43" spans="1:6" ht="32.25" thickBot="1" x14ac:dyDescent="0.3">
      <c r="A43" s="155"/>
      <c r="B43" s="156"/>
      <c r="C43" s="156"/>
      <c r="D43" s="157" t="s">
        <v>158</v>
      </c>
      <c r="E43" s="158" t="s">
        <v>157</v>
      </c>
      <c r="F43" s="159">
        <f>+F41+F37+F33+F29+F25+F21+F17+F13+F10</f>
        <v>21220475</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REPORTING&amp;RMIDDLESEX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3"/>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92</v>
      </c>
      <c r="B4" s="479"/>
      <c r="C4" s="479"/>
      <c r="D4" s="479"/>
    </row>
    <row r="5" spans="1:5" x14ac:dyDescent="0.2">
      <c r="A5" s="479" t="s">
        <v>159</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160</v>
      </c>
      <c r="C8" s="169"/>
      <c r="D8" s="170"/>
    </row>
    <row r="9" spans="1:5" ht="14.25" customHeight="1" thickBot="1" x14ac:dyDescent="0.25">
      <c r="A9" s="172" t="s">
        <v>5</v>
      </c>
      <c r="B9" s="173" t="s">
        <v>161</v>
      </c>
      <c r="C9" s="174" t="s">
        <v>152</v>
      </c>
      <c r="D9" s="175" t="s">
        <v>125</v>
      </c>
    </row>
    <row r="10" spans="1:5" x14ac:dyDescent="0.2">
      <c r="A10" s="176"/>
      <c r="B10" s="177"/>
      <c r="C10" s="178"/>
      <c r="D10" s="179"/>
    </row>
    <row r="11" spans="1:5" x14ac:dyDescent="0.2">
      <c r="A11" s="180" t="s">
        <v>127</v>
      </c>
      <c r="B11" s="181" t="s">
        <v>10</v>
      </c>
      <c r="C11" s="182"/>
      <c r="D11" s="183"/>
    </row>
    <row r="12" spans="1:5" ht="15.75" thickBot="1" x14ac:dyDescent="0.25">
      <c r="A12" s="184">
        <v>0</v>
      </c>
      <c r="B12" s="185" t="s">
        <v>137</v>
      </c>
      <c r="C12" s="186">
        <v>0</v>
      </c>
      <c r="D12" s="187" t="s">
        <v>136</v>
      </c>
    </row>
    <row r="13" spans="1:5" ht="13.5" customHeight="1" thickBot="1" x14ac:dyDescent="0.25">
      <c r="A13" s="188"/>
      <c r="B13" s="189" t="s">
        <v>162</v>
      </c>
      <c r="C13" s="190">
        <v>0</v>
      </c>
      <c r="D13" s="191" t="s">
        <v>157</v>
      </c>
    </row>
    <row r="14" spans="1:5" ht="14.25" customHeight="1" x14ac:dyDescent="0.2">
      <c r="A14" s="192"/>
      <c r="B14" s="193"/>
      <c r="C14" s="194"/>
      <c r="D14" s="195"/>
    </row>
    <row r="15" spans="1:5" x14ac:dyDescent="0.2">
      <c r="A15" s="180" t="s">
        <v>135</v>
      </c>
      <c r="B15" s="181" t="s">
        <v>37</v>
      </c>
      <c r="C15" s="182"/>
      <c r="D15" s="183"/>
    </row>
    <row r="16" spans="1:5" ht="15.75" thickBot="1" x14ac:dyDescent="0.25">
      <c r="A16" s="184">
        <v>0</v>
      </c>
      <c r="B16" s="185" t="s">
        <v>137</v>
      </c>
      <c r="C16" s="186">
        <v>0</v>
      </c>
      <c r="D16" s="187" t="s">
        <v>136</v>
      </c>
    </row>
    <row r="17" spans="1:4" ht="13.5" customHeight="1" thickBot="1" x14ac:dyDescent="0.25">
      <c r="A17" s="188"/>
      <c r="B17" s="189" t="s">
        <v>162</v>
      </c>
      <c r="C17" s="190">
        <v>0</v>
      </c>
      <c r="D17" s="191" t="s">
        <v>157</v>
      </c>
    </row>
    <row r="18" spans="1:4" ht="14.25" customHeight="1" x14ac:dyDescent="0.2">
      <c r="A18" s="192"/>
      <c r="B18" s="193"/>
      <c r="C18" s="194"/>
      <c r="D18" s="195"/>
    </row>
    <row r="19" spans="1:4" x14ac:dyDescent="0.2">
      <c r="A19" s="180" t="s">
        <v>138</v>
      </c>
      <c r="B19" s="181" t="s">
        <v>51</v>
      </c>
      <c r="C19" s="182"/>
      <c r="D19" s="183"/>
    </row>
    <row r="20" spans="1:4" ht="15.75" thickBot="1" x14ac:dyDescent="0.25">
      <c r="A20" s="184">
        <v>0</v>
      </c>
      <c r="B20" s="185" t="s">
        <v>137</v>
      </c>
      <c r="C20" s="186">
        <v>0</v>
      </c>
      <c r="D20" s="187" t="s">
        <v>136</v>
      </c>
    </row>
    <row r="21" spans="1:4" ht="13.5" customHeight="1" thickBot="1" x14ac:dyDescent="0.25">
      <c r="A21" s="188"/>
      <c r="B21" s="189" t="s">
        <v>162</v>
      </c>
      <c r="C21" s="190">
        <v>0</v>
      </c>
      <c r="D21" s="191" t="s">
        <v>157</v>
      </c>
    </row>
    <row r="22" spans="1:4" ht="14.25" customHeight="1" x14ac:dyDescent="0.2">
      <c r="A22" s="192"/>
      <c r="B22" s="193"/>
      <c r="C22" s="194"/>
      <c r="D22" s="195"/>
    </row>
    <row r="23" spans="1:4" x14ac:dyDescent="0.2">
      <c r="A23" s="180" t="s">
        <v>139</v>
      </c>
      <c r="B23" s="181" t="s">
        <v>57</v>
      </c>
      <c r="C23" s="182"/>
      <c r="D23" s="183"/>
    </row>
    <row r="24" spans="1:4" ht="15.75" thickBot="1" x14ac:dyDescent="0.25">
      <c r="A24" s="184">
        <v>0</v>
      </c>
      <c r="B24" s="185" t="s">
        <v>137</v>
      </c>
      <c r="C24" s="186">
        <v>0</v>
      </c>
      <c r="D24" s="187" t="s">
        <v>136</v>
      </c>
    </row>
    <row r="25" spans="1:4" ht="13.5" customHeight="1" thickBot="1" x14ac:dyDescent="0.25">
      <c r="A25" s="188"/>
      <c r="B25" s="189" t="s">
        <v>162</v>
      </c>
      <c r="C25" s="190">
        <v>0</v>
      </c>
      <c r="D25" s="191" t="s">
        <v>157</v>
      </c>
    </row>
    <row r="26" spans="1:4" ht="14.25" customHeight="1" x14ac:dyDescent="0.2">
      <c r="A26" s="192"/>
      <c r="B26" s="193"/>
      <c r="C26" s="194"/>
      <c r="D26" s="195"/>
    </row>
    <row r="27" spans="1:4" x14ac:dyDescent="0.2">
      <c r="A27" s="180" t="s">
        <v>143</v>
      </c>
      <c r="B27" s="181" t="s">
        <v>61</v>
      </c>
      <c r="C27" s="182"/>
      <c r="D27" s="183"/>
    </row>
    <row r="28" spans="1:4" ht="15.75" thickBot="1" x14ac:dyDescent="0.25">
      <c r="A28" s="184">
        <v>0</v>
      </c>
      <c r="B28" s="185" t="s">
        <v>137</v>
      </c>
      <c r="C28" s="186">
        <v>0</v>
      </c>
      <c r="D28" s="187" t="s">
        <v>136</v>
      </c>
    </row>
    <row r="29" spans="1:4" ht="13.5" customHeight="1" thickBot="1" x14ac:dyDescent="0.25">
      <c r="A29" s="188"/>
      <c r="B29" s="189" t="s">
        <v>162</v>
      </c>
      <c r="C29" s="190">
        <v>0</v>
      </c>
      <c r="D29" s="191" t="s">
        <v>157</v>
      </c>
    </row>
    <row r="30" spans="1:4" ht="14.25" customHeight="1" x14ac:dyDescent="0.2">
      <c r="A30" s="192"/>
      <c r="B30" s="193"/>
      <c r="C30" s="194"/>
      <c r="D30" s="195"/>
    </row>
    <row r="31" spans="1:4" x14ac:dyDescent="0.2">
      <c r="A31" s="180" t="s">
        <v>144</v>
      </c>
      <c r="B31" s="181" t="s">
        <v>73</v>
      </c>
      <c r="C31" s="182"/>
      <c r="D31" s="183"/>
    </row>
    <row r="32" spans="1:4" ht="15.75" thickBot="1" x14ac:dyDescent="0.25">
      <c r="A32" s="184">
        <v>0</v>
      </c>
      <c r="B32" s="185" t="s">
        <v>137</v>
      </c>
      <c r="C32" s="186">
        <v>0</v>
      </c>
      <c r="D32" s="187" t="s">
        <v>136</v>
      </c>
    </row>
    <row r="33" spans="1:4" ht="13.5" customHeight="1" thickBot="1" x14ac:dyDescent="0.25">
      <c r="A33" s="188"/>
      <c r="B33" s="189" t="s">
        <v>162</v>
      </c>
      <c r="C33" s="190">
        <v>0</v>
      </c>
      <c r="D33" s="191" t="s">
        <v>157</v>
      </c>
    </row>
    <row r="34" spans="1:4" ht="14.25" customHeight="1" x14ac:dyDescent="0.2">
      <c r="A34" s="192"/>
      <c r="B34" s="193"/>
      <c r="C34" s="194"/>
      <c r="D34" s="195"/>
    </row>
    <row r="35" spans="1:4" x14ac:dyDescent="0.2">
      <c r="A35" s="180" t="s">
        <v>145</v>
      </c>
      <c r="B35" s="181" t="s">
        <v>77</v>
      </c>
      <c r="C35" s="182"/>
      <c r="D35" s="183"/>
    </row>
    <row r="36" spans="1:4" ht="15.75" thickBot="1" x14ac:dyDescent="0.25">
      <c r="A36" s="184">
        <v>0</v>
      </c>
      <c r="B36" s="185" t="s">
        <v>137</v>
      </c>
      <c r="C36" s="186">
        <v>0</v>
      </c>
      <c r="D36" s="187" t="s">
        <v>136</v>
      </c>
    </row>
    <row r="37" spans="1:4" ht="13.5" customHeight="1" thickBot="1" x14ac:dyDescent="0.25">
      <c r="A37" s="188"/>
      <c r="B37" s="189" t="s">
        <v>162</v>
      </c>
      <c r="C37" s="190">
        <v>0</v>
      </c>
      <c r="D37" s="191" t="s">
        <v>157</v>
      </c>
    </row>
    <row r="38" spans="1:4" ht="14.25" customHeight="1" x14ac:dyDescent="0.2">
      <c r="A38" s="192"/>
      <c r="B38" s="193"/>
      <c r="C38" s="194"/>
      <c r="D38" s="195"/>
    </row>
    <row r="39" spans="1:4" x14ac:dyDescent="0.2">
      <c r="A39" s="180" t="s">
        <v>147</v>
      </c>
      <c r="B39" s="181" t="s">
        <v>81</v>
      </c>
      <c r="C39" s="182"/>
      <c r="D39" s="183"/>
    </row>
    <row r="40" spans="1:4" ht="15.75" thickBot="1" x14ac:dyDescent="0.25">
      <c r="A40" s="184">
        <v>0</v>
      </c>
      <c r="B40" s="185" t="s">
        <v>137</v>
      </c>
      <c r="C40" s="186">
        <v>0</v>
      </c>
      <c r="D40" s="187" t="s">
        <v>136</v>
      </c>
    </row>
    <row r="41" spans="1:4" ht="13.5" customHeight="1" thickBot="1" x14ac:dyDescent="0.25">
      <c r="A41" s="188"/>
      <c r="B41" s="189" t="s">
        <v>162</v>
      </c>
      <c r="C41" s="190">
        <v>0</v>
      </c>
      <c r="D41" s="191" t="s">
        <v>157</v>
      </c>
    </row>
    <row r="42" spans="1:4" ht="14.25" customHeight="1" x14ac:dyDescent="0.2">
      <c r="A42" s="192"/>
      <c r="B42" s="193"/>
      <c r="C42" s="194"/>
      <c r="D42" s="195"/>
    </row>
    <row r="43" spans="1:4" ht="13.5" customHeight="1" thickBot="1" x14ac:dyDescent="0.25">
      <c r="B43" s="196" t="s">
        <v>163</v>
      </c>
      <c r="C43" s="197">
        <f>+C41+C37+C33+C29+C25+C21+C17+C13</f>
        <v>0</v>
      </c>
      <c r="D43" s="198" t="s">
        <v>157</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REPORTING&amp;RMIDDLESEX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3"/>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92</v>
      </c>
      <c r="B4" s="479"/>
      <c r="C4" s="479"/>
      <c r="D4" s="479"/>
    </row>
    <row r="5" spans="1:4" x14ac:dyDescent="0.2">
      <c r="A5" s="479" t="s">
        <v>164</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160</v>
      </c>
      <c r="C8" s="204"/>
      <c r="D8" s="205"/>
    </row>
    <row r="9" spans="1:4" ht="14.25" customHeight="1" thickBot="1" x14ac:dyDescent="0.25">
      <c r="A9" s="206" t="s">
        <v>5</v>
      </c>
      <c r="B9" s="207" t="s">
        <v>165</v>
      </c>
      <c r="C9" s="208" t="s">
        <v>152</v>
      </c>
      <c r="D9" s="209" t="s">
        <v>166</v>
      </c>
    </row>
    <row r="10" spans="1:4" x14ac:dyDescent="0.2">
      <c r="A10" s="176"/>
      <c r="B10" s="179"/>
      <c r="C10" s="179"/>
      <c r="D10" s="178"/>
    </row>
    <row r="11" spans="1:4" x14ac:dyDescent="0.2">
      <c r="A11" s="210" t="s">
        <v>127</v>
      </c>
      <c r="B11" s="181" t="s">
        <v>10</v>
      </c>
      <c r="C11" s="179"/>
      <c r="D11" s="211"/>
    </row>
    <row r="12" spans="1:4" ht="13.5" thickBot="1" x14ac:dyDescent="0.25">
      <c r="A12" s="212">
        <v>0</v>
      </c>
      <c r="B12" s="213" t="s">
        <v>137</v>
      </c>
      <c r="C12" s="214">
        <v>0</v>
      </c>
      <c r="D12" s="215" t="s">
        <v>167</v>
      </c>
    </row>
    <row r="13" spans="1:4" ht="13.5" customHeight="1" thickBot="1" x14ac:dyDescent="0.25">
      <c r="A13" s="216"/>
      <c r="B13" s="217" t="s">
        <v>109</v>
      </c>
      <c r="C13" s="218">
        <v>0</v>
      </c>
      <c r="D13" s="219"/>
    </row>
    <row r="14" spans="1:4" ht="14.25" customHeight="1" x14ac:dyDescent="0.2">
      <c r="A14" s="220"/>
      <c r="B14" s="221"/>
      <c r="C14" s="222"/>
      <c r="D14" s="223"/>
    </row>
    <row r="15" spans="1:4" x14ac:dyDescent="0.2">
      <c r="A15" s="210" t="s">
        <v>135</v>
      </c>
      <c r="B15" s="181" t="s">
        <v>37</v>
      </c>
      <c r="C15" s="179"/>
      <c r="D15" s="211"/>
    </row>
    <row r="16" spans="1:4" ht="13.5" thickBot="1" x14ac:dyDescent="0.25">
      <c r="A16" s="212">
        <v>0</v>
      </c>
      <c r="B16" s="213" t="s">
        <v>137</v>
      </c>
      <c r="C16" s="214">
        <v>0</v>
      </c>
      <c r="D16" s="215" t="s">
        <v>167</v>
      </c>
    </row>
    <row r="17" spans="1:4" ht="13.5" customHeight="1" thickBot="1" x14ac:dyDescent="0.25">
      <c r="A17" s="216"/>
      <c r="B17" s="217" t="s">
        <v>109</v>
      </c>
      <c r="C17" s="218">
        <v>0</v>
      </c>
      <c r="D17" s="219"/>
    </row>
    <row r="18" spans="1:4" ht="14.25" customHeight="1" x14ac:dyDescent="0.2">
      <c r="A18" s="220"/>
      <c r="B18" s="221"/>
      <c r="C18" s="222"/>
      <c r="D18" s="223"/>
    </row>
    <row r="19" spans="1:4" x14ac:dyDescent="0.2">
      <c r="A19" s="210" t="s">
        <v>138</v>
      </c>
      <c r="B19" s="181" t="s">
        <v>51</v>
      </c>
      <c r="C19" s="179"/>
      <c r="D19" s="211"/>
    </row>
    <row r="20" spans="1:4" ht="13.5" thickBot="1" x14ac:dyDescent="0.25">
      <c r="A20" s="212">
        <v>0</v>
      </c>
      <c r="B20" s="213" t="s">
        <v>137</v>
      </c>
      <c r="C20" s="214">
        <v>0</v>
      </c>
      <c r="D20" s="215" t="s">
        <v>167</v>
      </c>
    </row>
    <row r="21" spans="1:4" ht="13.5" customHeight="1" thickBot="1" x14ac:dyDescent="0.25">
      <c r="A21" s="216"/>
      <c r="B21" s="217" t="s">
        <v>109</v>
      </c>
      <c r="C21" s="218">
        <v>0</v>
      </c>
      <c r="D21" s="219"/>
    </row>
    <row r="22" spans="1:4" ht="14.25" customHeight="1" x14ac:dyDescent="0.2">
      <c r="A22" s="220"/>
      <c r="B22" s="221"/>
      <c r="C22" s="222"/>
      <c r="D22" s="223"/>
    </row>
    <row r="23" spans="1:4" x14ac:dyDescent="0.2">
      <c r="A23" s="210" t="s">
        <v>139</v>
      </c>
      <c r="B23" s="181" t="s">
        <v>57</v>
      </c>
      <c r="C23" s="179"/>
      <c r="D23" s="211"/>
    </row>
    <row r="24" spans="1:4" ht="13.5" thickBot="1" x14ac:dyDescent="0.25">
      <c r="A24" s="212">
        <v>1</v>
      </c>
      <c r="B24" s="213" t="s">
        <v>168</v>
      </c>
      <c r="C24" s="214">
        <v>300000</v>
      </c>
      <c r="D24" s="215" t="s">
        <v>169</v>
      </c>
    </row>
    <row r="25" spans="1:4" ht="13.5" customHeight="1" thickBot="1" x14ac:dyDescent="0.25">
      <c r="A25" s="216"/>
      <c r="B25" s="217" t="s">
        <v>109</v>
      </c>
      <c r="C25" s="218">
        <f>SUM(C24:C24)</f>
        <v>300000</v>
      </c>
      <c r="D25" s="219"/>
    </row>
    <row r="26" spans="1:4" ht="14.25" customHeight="1" x14ac:dyDescent="0.2">
      <c r="A26" s="220"/>
      <c r="B26" s="221"/>
      <c r="C26" s="222"/>
      <c r="D26" s="223"/>
    </row>
    <row r="27" spans="1:4" x14ac:dyDescent="0.2">
      <c r="A27" s="210" t="s">
        <v>143</v>
      </c>
      <c r="B27" s="181" t="s">
        <v>61</v>
      </c>
      <c r="C27" s="179"/>
      <c r="D27" s="211"/>
    </row>
    <row r="28" spans="1:4" ht="13.5" thickBot="1" x14ac:dyDescent="0.25">
      <c r="A28" s="212">
        <v>1</v>
      </c>
      <c r="B28" s="213" t="s">
        <v>170</v>
      </c>
      <c r="C28" s="214">
        <v>3975000</v>
      </c>
      <c r="D28" s="215" t="s">
        <v>171</v>
      </c>
    </row>
    <row r="29" spans="1:4" ht="13.5" customHeight="1" thickBot="1" x14ac:dyDescent="0.25">
      <c r="A29" s="216"/>
      <c r="B29" s="217" t="s">
        <v>109</v>
      </c>
      <c r="C29" s="218">
        <f>SUM(C28:C28)</f>
        <v>3975000</v>
      </c>
      <c r="D29" s="219"/>
    </row>
    <row r="30" spans="1:4" ht="14.25" customHeight="1" x14ac:dyDescent="0.2">
      <c r="A30" s="220"/>
      <c r="B30" s="221"/>
      <c r="C30" s="222"/>
      <c r="D30" s="223"/>
    </row>
    <row r="31" spans="1:4" x14ac:dyDescent="0.2">
      <c r="A31" s="210" t="s">
        <v>144</v>
      </c>
      <c r="B31" s="181" t="s">
        <v>73</v>
      </c>
      <c r="C31" s="179"/>
      <c r="D31" s="211"/>
    </row>
    <row r="32" spans="1:4" ht="13.5" thickBot="1" x14ac:dyDescent="0.25">
      <c r="A32" s="212">
        <v>0</v>
      </c>
      <c r="B32" s="213" t="s">
        <v>137</v>
      </c>
      <c r="C32" s="214">
        <v>0</v>
      </c>
      <c r="D32" s="215" t="s">
        <v>167</v>
      </c>
    </row>
    <row r="33" spans="1:4" ht="13.5" customHeight="1" thickBot="1" x14ac:dyDescent="0.25">
      <c r="A33" s="216"/>
      <c r="B33" s="217" t="s">
        <v>109</v>
      </c>
      <c r="C33" s="218">
        <v>0</v>
      </c>
      <c r="D33" s="219"/>
    </row>
    <row r="34" spans="1:4" ht="14.25" customHeight="1" x14ac:dyDescent="0.2">
      <c r="A34" s="220"/>
      <c r="B34" s="221"/>
      <c r="C34" s="222"/>
      <c r="D34" s="223"/>
    </row>
    <row r="35" spans="1:4" x14ac:dyDescent="0.2">
      <c r="A35" s="210" t="s">
        <v>145</v>
      </c>
      <c r="B35" s="181" t="s">
        <v>77</v>
      </c>
      <c r="C35" s="179"/>
      <c r="D35" s="211"/>
    </row>
    <row r="36" spans="1:4" ht="26.25" thickBot="1" x14ac:dyDescent="0.25">
      <c r="A36" s="212">
        <v>1</v>
      </c>
      <c r="B36" s="213" t="s">
        <v>172</v>
      </c>
      <c r="C36" s="214">
        <v>5430000</v>
      </c>
      <c r="D36" s="215" t="s">
        <v>173</v>
      </c>
    </row>
    <row r="37" spans="1:4" ht="13.5" customHeight="1" thickBot="1" x14ac:dyDescent="0.25">
      <c r="A37" s="216"/>
      <c r="B37" s="217" t="s">
        <v>109</v>
      </c>
      <c r="C37" s="218">
        <f>SUM(C36:C36)</f>
        <v>5430000</v>
      </c>
      <c r="D37" s="219"/>
    </row>
    <row r="38" spans="1:4" ht="14.25" customHeight="1" x14ac:dyDescent="0.2">
      <c r="A38" s="220"/>
      <c r="B38" s="221"/>
      <c r="C38" s="222"/>
      <c r="D38" s="223"/>
    </row>
    <row r="39" spans="1:4" x14ac:dyDescent="0.2">
      <c r="A39" s="210" t="s">
        <v>147</v>
      </c>
      <c r="B39" s="181" t="s">
        <v>81</v>
      </c>
      <c r="C39" s="179"/>
      <c r="D39" s="211"/>
    </row>
    <row r="40" spans="1:4" ht="13.5" thickBot="1" x14ac:dyDescent="0.25">
      <c r="A40" s="212">
        <v>0</v>
      </c>
      <c r="B40" s="213" t="s">
        <v>137</v>
      </c>
      <c r="C40" s="214">
        <v>0</v>
      </c>
      <c r="D40" s="215" t="s">
        <v>167</v>
      </c>
    </row>
    <row r="41" spans="1:4" ht="13.5" customHeight="1" thickBot="1" x14ac:dyDescent="0.25">
      <c r="A41" s="216"/>
      <c r="B41" s="217" t="s">
        <v>109</v>
      </c>
      <c r="C41" s="218">
        <v>0</v>
      </c>
      <c r="D41" s="219"/>
    </row>
    <row r="42" spans="1:4" ht="14.25" customHeight="1" x14ac:dyDescent="0.2">
      <c r="A42" s="220"/>
      <c r="B42" s="221"/>
      <c r="C42" s="222"/>
      <c r="D42" s="223"/>
    </row>
    <row r="43" spans="1:4" ht="13.5" customHeight="1" thickBot="1" x14ac:dyDescent="0.25">
      <c r="A43" s="224"/>
      <c r="B43" s="225" t="s">
        <v>148</v>
      </c>
      <c r="C43" s="226">
        <f>+C41+C37+C33+C29+C25+C21+C17+C13</f>
        <v>9705000</v>
      </c>
      <c r="D43"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REPORTING&amp;RMIDDLESEX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92</v>
      </c>
      <c r="B4" s="482"/>
      <c r="C4" s="482"/>
      <c r="D4" s="482"/>
      <c r="E4" s="482"/>
      <c r="F4" s="482"/>
    </row>
    <row r="5" spans="1:6" s="229" customFormat="1" x14ac:dyDescent="0.2">
      <c r="A5" s="482" t="s">
        <v>174</v>
      </c>
      <c r="B5" s="482"/>
      <c r="C5" s="482"/>
      <c r="D5" s="482"/>
      <c r="E5" s="482"/>
      <c r="F5" s="482"/>
    </row>
    <row r="6" spans="1:6" s="229" customFormat="1" x14ac:dyDescent="0.2">
      <c r="A6" s="482" t="s">
        <v>175</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176</v>
      </c>
      <c r="D9" s="238" t="s">
        <v>177</v>
      </c>
      <c r="E9" s="239" t="s">
        <v>178</v>
      </c>
      <c r="F9" s="240" t="s">
        <v>179</v>
      </c>
    </row>
    <row r="10" spans="1:6" x14ac:dyDescent="0.2">
      <c r="A10" s="242"/>
      <c r="B10" s="243"/>
      <c r="C10" s="244"/>
      <c r="D10" s="245"/>
      <c r="E10" s="179"/>
      <c r="F10" s="178"/>
    </row>
    <row r="11" spans="1:6" ht="17.25" customHeight="1" thickBot="1" x14ac:dyDescent="0.25">
      <c r="A11" s="172" t="s">
        <v>103</v>
      </c>
      <c r="B11" s="246" t="s">
        <v>180</v>
      </c>
      <c r="C11" s="247"/>
      <c r="D11" s="247"/>
      <c r="E11" s="247"/>
      <c r="F11" s="248"/>
    </row>
    <row r="12" spans="1:6" ht="15.75" customHeight="1" x14ac:dyDescent="0.2">
      <c r="A12" s="249"/>
      <c r="B12" s="250" t="s">
        <v>181</v>
      </c>
      <c r="C12" s="251">
        <v>0</v>
      </c>
      <c r="D12" s="251">
        <v>0</v>
      </c>
      <c r="E12" s="251">
        <f t="shared" ref="E12:E18" si="0">D12-C12</f>
        <v>0</v>
      </c>
      <c r="F12" s="252">
        <f t="shared" ref="F12:F18" si="1">IF(C12=0,0,E12/C12)</f>
        <v>0</v>
      </c>
    </row>
    <row r="13" spans="1:6" x14ac:dyDescent="0.2">
      <c r="A13" s="253">
        <v>1</v>
      </c>
      <c r="B13" s="254" t="s">
        <v>182</v>
      </c>
      <c r="C13" s="255">
        <v>0</v>
      </c>
      <c r="D13" s="255">
        <v>0</v>
      </c>
      <c r="E13" s="255">
        <f t="shared" si="0"/>
        <v>0</v>
      </c>
      <c r="F13" s="256">
        <f t="shared" si="1"/>
        <v>0</v>
      </c>
    </row>
    <row r="14" spans="1:6" x14ac:dyDescent="0.2">
      <c r="A14" s="253">
        <v>2</v>
      </c>
      <c r="B14" s="254" t="s">
        <v>183</v>
      </c>
      <c r="C14" s="255">
        <v>0</v>
      </c>
      <c r="D14" s="255">
        <v>0</v>
      </c>
      <c r="E14" s="255">
        <f t="shared" si="0"/>
        <v>0</v>
      </c>
      <c r="F14" s="256">
        <f t="shared" si="1"/>
        <v>0</v>
      </c>
    </row>
    <row r="15" spans="1:6" x14ac:dyDescent="0.2">
      <c r="A15" s="253">
        <v>3</v>
      </c>
      <c r="B15" s="254" t="s">
        <v>184</v>
      </c>
      <c r="C15" s="255">
        <v>0</v>
      </c>
      <c r="D15" s="255">
        <v>0</v>
      </c>
      <c r="E15" s="255">
        <f t="shared" si="0"/>
        <v>0</v>
      </c>
      <c r="F15" s="256">
        <f t="shared" si="1"/>
        <v>0</v>
      </c>
    </row>
    <row r="16" spans="1:6" x14ac:dyDescent="0.2">
      <c r="A16" s="253">
        <v>4</v>
      </c>
      <c r="B16" s="254" t="s">
        <v>185</v>
      </c>
      <c r="C16" s="255">
        <v>0</v>
      </c>
      <c r="D16" s="255">
        <v>0</v>
      </c>
      <c r="E16" s="255">
        <f t="shared" si="0"/>
        <v>0</v>
      </c>
      <c r="F16" s="256">
        <f t="shared" si="1"/>
        <v>0</v>
      </c>
    </row>
    <row r="17" spans="1:6" x14ac:dyDescent="0.2">
      <c r="A17" s="257"/>
      <c r="B17" s="258" t="s">
        <v>186</v>
      </c>
      <c r="C17" s="259">
        <f>C12+(C13+C14-C15+C16)</f>
        <v>0</v>
      </c>
      <c r="D17" s="259">
        <f>D12+(D13+D14-D15+D16)</f>
        <v>0</v>
      </c>
      <c r="E17" s="259">
        <f t="shared" si="0"/>
        <v>0</v>
      </c>
      <c r="F17" s="260">
        <f t="shared" si="1"/>
        <v>0</v>
      </c>
    </row>
    <row r="18" spans="1:6" x14ac:dyDescent="0.2">
      <c r="A18" s="261">
        <v>5</v>
      </c>
      <c r="B18" s="262" t="s">
        <v>187</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110</v>
      </c>
      <c r="B20" s="246" t="s">
        <v>188</v>
      </c>
      <c r="C20" s="247"/>
      <c r="D20" s="247"/>
      <c r="E20" s="247"/>
      <c r="F20" s="248"/>
    </row>
    <row r="21" spans="1:6" ht="15.75" customHeight="1" x14ac:dyDescent="0.2">
      <c r="A21" s="249"/>
      <c r="B21" s="250" t="s">
        <v>181</v>
      </c>
      <c r="C21" s="251">
        <v>1952026.54</v>
      </c>
      <c r="D21" s="251">
        <v>2075958.63</v>
      </c>
      <c r="E21" s="251">
        <f t="shared" ref="E21:E27" si="2">D21-C21</f>
        <v>123932.08999999985</v>
      </c>
      <c r="F21" s="252">
        <f t="shared" ref="F21:F27" si="3">IF(C21=0,0,E21/C21)</f>
        <v>6.3488936989555406E-2</v>
      </c>
    </row>
    <row r="22" spans="1:6" x14ac:dyDescent="0.2">
      <c r="A22" s="253">
        <v>1</v>
      </c>
      <c r="B22" s="254" t="s">
        <v>182</v>
      </c>
      <c r="C22" s="255">
        <v>0</v>
      </c>
      <c r="D22" s="255">
        <v>0</v>
      </c>
      <c r="E22" s="255">
        <f t="shared" si="2"/>
        <v>0</v>
      </c>
      <c r="F22" s="256">
        <f t="shared" si="3"/>
        <v>0</v>
      </c>
    </row>
    <row r="23" spans="1:6" x14ac:dyDescent="0.2">
      <c r="A23" s="253">
        <v>2</v>
      </c>
      <c r="B23" s="254" t="s">
        <v>183</v>
      </c>
      <c r="C23" s="255">
        <v>108374.31</v>
      </c>
      <c r="D23" s="255">
        <v>49864.89</v>
      </c>
      <c r="E23" s="255">
        <f t="shared" si="2"/>
        <v>-58509.42</v>
      </c>
      <c r="F23" s="256">
        <f t="shared" si="3"/>
        <v>-0.53988274527422597</v>
      </c>
    </row>
    <row r="24" spans="1:6" x14ac:dyDescent="0.2">
      <c r="A24" s="253">
        <v>3</v>
      </c>
      <c r="B24" s="254" t="s">
        <v>184</v>
      </c>
      <c r="C24" s="255">
        <v>68502.710000000006</v>
      </c>
      <c r="D24" s="255">
        <v>45786.79</v>
      </c>
      <c r="E24" s="255">
        <f t="shared" si="2"/>
        <v>-22715.920000000006</v>
      </c>
      <c r="F24" s="256">
        <f t="shared" si="3"/>
        <v>-0.33160615105592178</v>
      </c>
    </row>
    <row r="25" spans="1:6" x14ac:dyDescent="0.2">
      <c r="A25" s="253">
        <v>4</v>
      </c>
      <c r="B25" s="254" t="s">
        <v>185</v>
      </c>
      <c r="C25" s="255">
        <v>84060.49</v>
      </c>
      <c r="D25" s="255">
        <v>156457.4</v>
      </c>
      <c r="E25" s="255">
        <f t="shared" si="2"/>
        <v>72396.909999999989</v>
      </c>
      <c r="F25" s="256">
        <f t="shared" si="3"/>
        <v>0.86124777526278973</v>
      </c>
    </row>
    <row r="26" spans="1:6" x14ac:dyDescent="0.2">
      <c r="A26" s="257"/>
      <c r="B26" s="258" t="s">
        <v>186</v>
      </c>
      <c r="C26" s="259">
        <f>C21+(C22+C23-C24+C25)</f>
        <v>2075958.6300000001</v>
      </c>
      <c r="D26" s="259">
        <f>D21+(D22+D23-D24+D25)</f>
        <v>2236494.13</v>
      </c>
      <c r="E26" s="259">
        <f t="shared" si="2"/>
        <v>160535.49999999977</v>
      </c>
      <c r="F26" s="260">
        <f t="shared" si="3"/>
        <v>7.733077994911669E-2</v>
      </c>
    </row>
    <row r="27" spans="1:6" x14ac:dyDescent="0.2">
      <c r="A27" s="261">
        <v>5</v>
      </c>
      <c r="B27" s="262" t="s">
        <v>187</v>
      </c>
      <c r="C27" s="263">
        <v>80000</v>
      </c>
      <c r="D27" s="263">
        <v>80000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111</v>
      </c>
      <c r="B29" s="246" t="s">
        <v>189</v>
      </c>
      <c r="C29" s="247"/>
      <c r="D29" s="247"/>
      <c r="E29" s="247"/>
      <c r="F29" s="248"/>
    </row>
    <row r="30" spans="1:6" ht="15.75" customHeight="1" x14ac:dyDescent="0.2">
      <c r="A30" s="249"/>
      <c r="B30" s="250" t="s">
        <v>181</v>
      </c>
      <c r="C30" s="251">
        <v>0</v>
      </c>
      <c r="D30" s="251">
        <v>0</v>
      </c>
      <c r="E30" s="251">
        <f t="shared" ref="E30:E36" si="4">D30-C30</f>
        <v>0</v>
      </c>
      <c r="F30" s="252">
        <f t="shared" ref="F30:F36" si="5">IF(C30=0,0,E30/C30)</f>
        <v>0</v>
      </c>
    </row>
    <row r="31" spans="1:6" x14ac:dyDescent="0.2">
      <c r="A31" s="253">
        <v>1</v>
      </c>
      <c r="B31" s="254" t="s">
        <v>182</v>
      </c>
      <c r="C31" s="255">
        <v>0</v>
      </c>
      <c r="D31" s="255">
        <v>0</v>
      </c>
      <c r="E31" s="255">
        <f t="shared" si="4"/>
        <v>0</v>
      </c>
      <c r="F31" s="256">
        <f t="shared" si="5"/>
        <v>0</v>
      </c>
    </row>
    <row r="32" spans="1:6" x14ac:dyDescent="0.2">
      <c r="A32" s="253">
        <v>2</v>
      </c>
      <c r="B32" s="254" t="s">
        <v>183</v>
      </c>
      <c r="C32" s="255">
        <v>0</v>
      </c>
      <c r="D32" s="255">
        <v>0</v>
      </c>
      <c r="E32" s="255">
        <f t="shared" si="4"/>
        <v>0</v>
      </c>
      <c r="F32" s="256">
        <f t="shared" si="5"/>
        <v>0</v>
      </c>
    </row>
    <row r="33" spans="1:6" x14ac:dyDescent="0.2">
      <c r="A33" s="253">
        <v>3</v>
      </c>
      <c r="B33" s="254" t="s">
        <v>184</v>
      </c>
      <c r="C33" s="255">
        <v>0</v>
      </c>
      <c r="D33" s="255">
        <v>0</v>
      </c>
      <c r="E33" s="255">
        <f t="shared" si="4"/>
        <v>0</v>
      </c>
      <c r="F33" s="256">
        <f t="shared" si="5"/>
        <v>0</v>
      </c>
    </row>
    <row r="34" spans="1:6" x14ac:dyDescent="0.2">
      <c r="A34" s="253">
        <v>4</v>
      </c>
      <c r="B34" s="254" t="s">
        <v>185</v>
      </c>
      <c r="C34" s="255">
        <v>0</v>
      </c>
      <c r="D34" s="255">
        <v>0</v>
      </c>
      <c r="E34" s="255">
        <f t="shared" si="4"/>
        <v>0</v>
      </c>
      <c r="F34" s="256">
        <f t="shared" si="5"/>
        <v>0</v>
      </c>
    </row>
    <row r="35" spans="1:6" x14ac:dyDescent="0.2">
      <c r="A35" s="257"/>
      <c r="B35" s="258" t="s">
        <v>186</v>
      </c>
      <c r="C35" s="259">
        <f>C30+(C31+C32-C33+C34)</f>
        <v>0</v>
      </c>
      <c r="D35" s="259">
        <f>D30+(D31+D32-D33+D34)</f>
        <v>0</v>
      </c>
      <c r="E35" s="259">
        <f t="shared" si="4"/>
        <v>0</v>
      </c>
      <c r="F35" s="260">
        <f t="shared" si="5"/>
        <v>0</v>
      </c>
    </row>
    <row r="36" spans="1:6" x14ac:dyDescent="0.2">
      <c r="A36" s="261">
        <v>5</v>
      </c>
      <c r="B36" s="262" t="s">
        <v>187</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REPORTING&amp;R&amp;10MIDDLESEX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3"/>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190</v>
      </c>
      <c r="B4" s="493"/>
      <c r="C4" s="494"/>
    </row>
    <row r="5" spans="1:4" ht="12.75" customHeight="1" thickBot="1" x14ac:dyDescent="0.3">
      <c r="A5" s="495"/>
      <c r="B5" s="496"/>
      <c r="C5" s="497"/>
    </row>
    <row r="6" spans="1:4" ht="15.75" customHeight="1" thickBot="1" x14ac:dyDescent="0.3">
      <c r="A6" s="498" t="s">
        <v>191</v>
      </c>
      <c r="B6" s="499"/>
      <c r="C6" s="500"/>
    </row>
    <row r="7" spans="1:4" ht="15.75" customHeight="1" thickBot="1" x14ac:dyDescent="0.3">
      <c r="A7" s="271">
        <v>-1</v>
      </c>
      <c r="B7" s="272">
        <v>-2</v>
      </c>
      <c r="C7" s="272">
        <v>-3</v>
      </c>
    </row>
    <row r="8" spans="1:4" ht="16.5" thickBot="1" x14ac:dyDescent="0.3">
      <c r="A8" s="273" t="s">
        <v>192</v>
      </c>
      <c r="B8" s="274" t="s">
        <v>193</v>
      </c>
      <c r="C8" s="275" t="s">
        <v>194</v>
      </c>
    </row>
    <row r="9" spans="1:4" s="277" customFormat="1" ht="12.75" customHeight="1" x14ac:dyDescent="0.25">
      <c r="A9" s="483" t="s">
        <v>195</v>
      </c>
      <c r="B9" s="484"/>
      <c r="C9" s="276">
        <v>3635</v>
      </c>
    </row>
    <row r="10" spans="1:4" s="277" customFormat="1" ht="15.75" customHeight="1" x14ac:dyDescent="0.25">
      <c r="A10" s="485" t="s">
        <v>196</v>
      </c>
      <c r="B10" s="486"/>
      <c r="C10" s="276">
        <v>400</v>
      </c>
      <c r="D10" s="278"/>
    </row>
    <row r="11" spans="1:4" s="277" customFormat="1" ht="12.75" customHeight="1" thickBot="1" x14ac:dyDescent="0.3">
      <c r="A11" s="487" t="s">
        <v>197</v>
      </c>
      <c r="B11" s="488"/>
      <c r="C11" s="279">
        <v>45786.79</v>
      </c>
      <c r="D11" s="278"/>
    </row>
    <row r="12" spans="1:4" s="277" customFormat="1" ht="15.75" customHeight="1" thickBot="1" x14ac:dyDescent="0.3">
      <c r="A12" s="489"/>
      <c r="B12" s="490"/>
      <c r="C12" s="491"/>
      <c r="D12" s="278"/>
    </row>
    <row r="13" spans="1:4" s="277" customFormat="1" ht="15.75" customHeight="1" x14ac:dyDescent="0.25">
      <c r="A13" s="280" t="s">
        <v>198</v>
      </c>
      <c r="B13" s="281" t="s">
        <v>199</v>
      </c>
      <c r="C13" s="282">
        <v>134</v>
      </c>
    </row>
    <row r="14" spans="1:4" s="277" customFormat="1" ht="12.75" customHeight="1" x14ac:dyDescent="0.25">
      <c r="A14" s="280" t="s">
        <v>200</v>
      </c>
      <c r="B14" s="281" t="s">
        <v>199</v>
      </c>
      <c r="C14" s="282">
        <v>800</v>
      </c>
    </row>
    <row r="15" spans="1:4" s="277" customFormat="1" ht="12.75" customHeight="1" x14ac:dyDescent="0.25">
      <c r="A15" s="280" t="s">
        <v>201</v>
      </c>
      <c r="B15" s="281" t="s">
        <v>199</v>
      </c>
      <c r="C15" s="282">
        <v>18</v>
      </c>
    </row>
    <row r="16" spans="1:4" s="277" customFormat="1" ht="12.75" customHeight="1" x14ac:dyDescent="0.25">
      <c r="A16" s="280" t="s">
        <v>202</v>
      </c>
      <c r="B16" s="281" t="s">
        <v>199</v>
      </c>
      <c r="C16" s="282">
        <v>1385.48</v>
      </c>
    </row>
    <row r="17" spans="1:3" s="277" customFormat="1" ht="12.75" customHeight="1" x14ac:dyDescent="0.25">
      <c r="A17" s="280" t="s">
        <v>203</v>
      </c>
      <c r="B17" s="281" t="s">
        <v>204</v>
      </c>
      <c r="C17" s="282">
        <v>89.37</v>
      </c>
    </row>
    <row r="18" spans="1:3" s="277" customFormat="1" ht="12.75" customHeight="1" x14ac:dyDescent="0.25">
      <c r="A18" s="280" t="s">
        <v>205</v>
      </c>
      <c r="B18" s="281" t="s">
        <v>204</v>
      </c>
      <c r="C18" s="282">
        <v>215.45</v>
      </c>
    </row>
    <row r="19" spans="1:3" s="277" customFormat="1" ht="12.75" customHeight="1" x14ac:dyDescent="0.25">
      <c r="A19" s="280" t="s">
        <v>206</v>
      </c>
      <c r="B19" s="281" t="s">
        <v>204</v>
      </c>
      <c r="C19" s="282">
        <v>72.150000000000006</v>
      </c>
    </row>
    <row r="20" spans="1:3" s="277" customFormat="1" ht="12.75" customHeight="1" x14ac:dyDescent="0.25">
      <c r="A20" s="280" t="s">
        <v>207</v>
      </c>
      <c r="B20" s="281" t="s">
        <v>204</v>
      </c>
      <c r="C20" s="282">
        <v>338.14</v>
      </c>
    </row>
    <row r="21" spans="1:3" s="277" customFormat="1" ht="12.75" customHeight="1" x14ac:dyDescent="0.25">
      <c r="A21" s="280" t="s">
        <v>208</v>
      </c>
      <c r="B21" s="281" t="s">
        <v>204</v>
      </c>
      <c r="C21" s="282">
        <v>54.8</v>
      </c>
    </row>
    <row r="22" spans="1:3" s="277" customFormat="1" ht="12.75" customHeight="1" x14ac:dyDescent="0.25">
      <c r="A22" s="280" t="s">
        <v>169</v>
      </c>
      <c r="B22" s="281" t="s">
        <v>204</v>
      </c>
      <c r="C22" s="282">
        <v>12</v>
      </c>
    </row>
    <row r="23" spans="1:3" s="277" customFormat="1" ht="12.75" customHeight="1" x14ac:dyDescent="0.25">
      <c r="A23" s="280" t="s">
        <v>209</v>
      </c>
      <c r="B23" s="281" t="s">
        <v>204</v>
      </c>
      <c r="C23" s="282">
        <v>68.75</v>
      </c>
    </row>
    <row r="24" spans="1:3" s="277" customFormat="1" ht="12.75" customHeight="1" x14ac:dyDescent="0.25">
      <c r="A24" s="280" t="s">
        <v>210</v>
      </c>
      <c r="B24" s="281" t="s">
        <v>204</v>
      </c>
      <c r="C24" s="282">
        <v>272.19</v>
      </c>
    </row>
    <row r="25" spans="1:3" s="277" customFormat="1" ht="12.75" customHeight="1" x14ac:dyDescent="0.25">
      <c r="A25" s="280" t="s">
        <v>211</v>
      </c>
      <c r="B25" s="281" t="s">
        <v>204</v>
      </c>
      <c r="C25" s="282">
        <v>190.82</v>
      </c>
    </row>
    <row r="26" spans="1:3" s="277" customFormat="1" ht="12.75" customHeight="1" x14ac:dyDescent="0.25">
      <c r="A26" s="280" t="s">
        <v>212</v>
      </c>
      <c r="B26" s="281" t="s">
        <v>213</v>
      </c>
      <c r="C26" s="282">
        <v>1279.18</v>
      </c>
    </row>
    <row r="27" spans="1:3" s="277" customFormat="1" ht="12.75" customHeight="1" x14ac:dyDescent="0.25">
      <c r="A27" s="280" t="s">
        <v>214</v>
      </c>
      <c r="B27" s="281" t="s">
        <v>215</v>
      </c>
      <c r="C27" s="282">
        <v>108.75</v>
      </c>
    </row>
    <row r="28" spans="1:3" s="277" customFormat="1" ht="12.75" customHeight="1" x14ac:dyDescent="0.25">
      <c r="A28" s="280" t="s">
        <v>216</v>
      </c>
      <c r="B28" s="281" t="s">
        <v>215</v>
      </c>
      <c r="C28" s="282">
        <v>208.61</v>
      </c>
    </row>
    <row r="29" spans="1:3" s="277" customFormat="1" ht="12.75" customHeight="1" x14ac:dyDescent="0.25">
      <c r="A29" s="280" t="s">
        <v>217</v>
      </c>
      <c r="B29" s="281" t="s">
        <v>215</v>
      </c>
      <c r="C29" s="282">
        <v>104.03</v>
      </c>
    </row>
    <row r="30" spans="1:3" s="277" customFormat="1" ht="12.75" customHeight="1" x14ac:dyDescent="0.25">
      <c r="A30" s="280" t="s">
        <v>173</v>
      </c>
      <c r="B30" s="281" t="s">
        <v>215</v>
      </c>
      <c r="C30" s="282">
        <v>27.59</v>
      </c>
    </row>
    <row r="31" spans="1:3" s="277" customFormat="1" ht="12.75" customHeight="1" x14ac:dyDescent="0.25">
      <c r="A31" s="280" t="s">
        <v>218</v>
      </c>
      <c r="B31" s="281" t="s">
        <v>215</v>
      </c>
      <c r="C31" s="282">
        <v>44.84</v>
      </c>
    </row>
    <row r="32" spans="1:3" s="277" customFormat="1" ht="12.75" customHeight="1" x14ac:dyDescent="0.25">
      <c r="A32" s="280" t="s">
        <v>171</v>
      </c>
      <c r="B32" s="281" t="s">
        <v>215</v>
      </c>
      <c r="C32" s="282">
        <v>0.5</v>
      </c>
    </row>
    <row r="33" spans="1:3" s="277" customFormat="1" ht="12.75" customHeight="1" x14ac:dyDescent="0.25">
      <c r="A33" s="280" t="s">
        <v>219</v>
      </c>
      <c r="B33" s="281" t="s">
        <v>220</v>
      </c>
      <c r="C33" s="282">
        <v>372.64</v>
      </c>
    </row>
    <row r="34" spans="1:3" s="277" customFormat="1" ht="12.75" customHeight="1" x14ac:dyDescent="0.25">
      <c r="A34" s="280" t="s">
        <v>221</v>
      </c>
      <c r="B34" s="281" t="s">
        <v>220</v>
      </c>
      <c r="C34" s="282">
        <v>15.71</v>
      </c>
    </row>
    <row r="35" spans="1:3" s="277" customFormat="1" ht="12.75" customHeight="1" x14ac:dyDescent="0.25">
      <c r="A35" s="280" t="s">
        <v>222</v>
      </c>
      <c r="B35" s="281" t="s">
        <v>220</v>
      </c>
      <c r="C35" s="282">
        <v>12</v>
      </c>
    </row>
    <row r="36" spans="1:3" s="277" customFormat="1" ht="12.75" customHeight="1" x14ac:dyDescent="0.25">
      <c r="A36" s="280" t="s">
        <v>223</v>
      </c>
      <c r="B36" s="281" t="s">
        <v>220</v>
      </c>
      <c r="C36" s="282">
        <v>500</v>
      </c>
    </row>
    <row r="37" spans="1:3" s="277" customFormat="1" ht="12.75" customHeight="1" x14ac:dyDescent="0.25">
      <c r="A37" s="280" t="s">
        <v>224</v>
      </c>
      <c r="B37" s="281" t="s">
        <v>220</v>
      </c>
      <c r="C37" s="282">
        <v>420.4</v>
      </c>
    </row>
    <row r="38" spans="1:3" s="277" customFormat="1" ht="12.75" customHeight="1" x14ac:dyDescent="0.25">
      <c r="A38" s="280" t="s">
        <v>225</v>
      </c>
      <c r="B38" s="281" t="s">
        <v>220</v>
      </c>
      <c r="C38" s="282">
        <v>548.03</v>
      </c>
    </row>
    <row r="39" spans="1:3" s="277" customFormat="1" ht="12.75" customHeight="1" x14ac:dyDescent="0.25">
      <c r="A39" s="280" t="s">
        <v>226</v>
      </c>
      <c r="B39" s="281" t="s">
        <v>220</v>
      </c>
      <c r="C39" s="282">
        <v>163.07</v>
      </c>
    </row>
    <row r="40" spans="1:3" s="277" customFormat="1" ht="12.75" customHeight="1" x14ac:dyDescent="0.25">
      <c r="A40" s="280" t="s">
        <v>227</v>
      </c>
      <c r="B40" s="281" t="s">
        <v>228</v>
      </c>
      <c r="C40" s="282">
        <v>21.31</v>
      </c>
    </row>
    <row r="41" spans="1:3" s="277" customFormat="1" ht="12.75" customHeight="1" x14ac:dyDescent="0.25">
      <c r="A41" s="280" t="s">
        <v>229</v>
      </c>
      <c r="B41" s="281" t="s">
        <v>228</v>
      </c>
      <c r="C41" s="282">
        <v>147.44</v>
      </c>
    </row>
    <row r="42" spans="1:3" s="277" customFormat="1" ht="12.75" customHeight="1" x14ac:dyDescent="0.25">
      <c r="A42" s="280" t="s">
        <v>230</v>
      </c>
      <c r="B42" s="281" t="s">
        <v>228</v>
      </c>
      <c r="C42" s="282">
        <v>191.36</v>
      </c>
    </row>
    <row r="43" spans="1:3" s="277" customFormat="1" ht="12.75" customHeight="1" x14ac:dyDescent="0.25">
      <c r="A43" s="280" t="s">
        <v>231</v>
      </c>
      <c r="B43" s="281" t="s">
        <v>228</v>
      </c>
      <c r="C43" s="282">
        <v>163.98</v>
      </c>
    </row>
    <row r="44" spans="1:3" s="277" customFormat="1" ht="12.75" customHeight="1" x14ac:dyDescent="0.25">
      <c r="A44" s="280" t="s">
        <v>232</v>
      </c>
      <c r="B44" s="281" t="s">
        <v>228</v>
      </c>
      <c r="C44" s="282">
        <v>190.05</v>
      </c>
    </row>
    <row r="45" spans="1:3" s="277" customFormat="1" ht="12.75" customHeight="1" x14ac:dyDescent="0.25">
      <c r="A45" s="280" t="s">
        <v>233</v>
      </c>
      <c r="B45" s="281" t="s">
        <v>228</v>
      </c>
      <c r="C45" s="282">
        <v>74.680000000000007</v>
      </c>
    </row>
    <row r="46" spans="1:3" s="277" customFormat="1" ht="12.75" customHeight="1" x14ac:dyDescent="0.25">
      <c r="A46" s="280" t="s">
        <v>234</v>
      </c>
      <c r="B46" s="281" t="s">
        <v>228</v>
      </c>
      <c r="C46" s="282">
        <v>178.19</v>
      </c>
    </row>
    <row r="47" spans="1:3" s="277" customFormat="1" ht="12.75" customHeight="1" x14ac:dyDescent="0.25">
      <c r="A47" s="280" t="s">
        <v>235</v>
      </c>
      <c r="B47" s="281" t="s">
        <v>228</v>
      </c>
      <c r="C47" s="282">
        <v>60</v>
      </c>
    </row>
    <row r="48" spans="1:3" s="277" customFormat="1" ht="12.75" customHeight="1" x14ac:dyDescent="0.25">
      <c r="A48" s="280" t="s">
        <v>236</v>
      </c>
      <c r="B48" s="281" t="s">
        <v>228</v>
      </c>
      <c r="C48" s="282">
        <v>162.63</v>
      </c>
    </row>
    <row r="49" spans="1:3" s="277" customFormat="1" ht="12.75" customHeight="1" x14ac:dyDescent="0.25">
      <c r="A49" s="280" t="s">
        <v>237</v>
      </c>
      <c r="B49" s="281" t="s">
        <v>228</v>
      </c>
      <c r="C49" s="282">
        <v>381</v>
      </c>
    </row>
    <row r="50" spans="1:3" s="277" customFormat="1" ht="12.75" customHeight="1" x14ac:dyDescent="0.25">
      <c r="A50" s="280" t="s">
        <v>238</v>
      </c>
      <c r="B50" s="281" t="s">
        <v>228</v>
      </c>
      <c r="C50" s="282">
        <v>212.23</v>
      </c>
    </row>
    <row r="51" spans="1:3" s="277" customFormat="1" ht="12.75" customHeight="1" x14ac:dyDescent="0.25">
      <c r="A51" s="280" t="s">
        <v>239</v>
      </c>
      <c r="B51" s="281" t="s">
        <v>228</v>
      </c>
      <c r="C51" s="282">
        <v>18</v>
      </c>
    </row>
    <row r="52" spans="1:3" s="277" customFormat="1" ht="12.75" customHeight="1" x14ac:dyDescent="0.25">
      <c r="A52" s="280" t="s">
        <v>240</v>
      </c>
      <c r="B52" s="281" t="s">
        <v>228</v>
      </c>
      <c r="C52" s="282">
        <v>14</v>
      </c>
    </row>
    <row r="53" spans="1:3" s="277" customFormat="1" ht="12.75" customHeight="1" x14ac:dyDescent="0.25">
      <c r="A53" s="280" t="s">
        <v>241</v>
      </c>
      <c r="B53" s="281" t="s">
        <v>228</v>
      </c>
      <c r="C53" s="282">
        <v>60.1</v>
      </c>
    </row>
    <row r="54" spans="1:3" s="277" customFormat="1" ht="12.75" customHeight="1" x14ac:dyDescent="0.25">
      <c r="A54" s="280" t="s">
        <v>242</v>
      </c>
      <c r="B54" s="281" t="s">
        <v>228</v>
      </c>
      <c r="C54" s="282">
        <v>8.07</v>
      </c>
    </row>
    <row r="55" spans="1:3" s="277" customFormat="1" ht="12.75" customHeight="1" x14ac:dyDescent="0.25">
      <c r="A55" s="280" t="s">
        <v>243</v>
      </c>
      <c r="B55" s="281" t="s">
        <v>228</v>
      </c>
      <c r="C55" s="282">
        <v>60</v>
      </c>
    </row>
    <row r="56" spans="1:3" s="277" customFormat="1" ht="12.75" customHeight="1" x14ac:dyDescent="0.25">
      <c r="A56" s="280" t="s">
        <v>244</v>
      </c>
      <c r="B56" s="281" t="s">
        <v>228</v>
      </c>
      <c r="C56" s="282">
        <v>31.12</v>
      </c>
    </row>
    <row r="57" spans="1:3" s="277" customFormat="1" ht="12.75" customHeight="1" x14ac:dyDescent="0.25">
      <c r="A57" s="280" t="s">
        <v>245</v>
      </c>
      <c r="B57" s="281" t="s">
        <v>228</v>
      </c>
      <c r="C57" s="282">
        <v>224.62</v>
      </c>
    </row>
    <row r="58" spans="1:3" s="277" customFormat="1" ht="12.75" customHeight="1" x14ac:dyDescent="0.25">
      <c r="A58" s="280" t="s">
        <v>246</v>
      </c>
      <c r="B58" s="281" t="s">
        <v>247</v>
      </c>
      <c r="C58" s="282">
        <v>77.739999999999995</v>
      </c>
    </row>
    <row r="59" spans="1:3" s="277" customFormat="1" ht="12.75" customHeight="1" x14ac:dyDescent="0.25">
      <c r="A59" s="280" t="s">
        <v>248</v>
      </c>
      <c r="B59" s="281" t="s">
        <v>247</v>
      </c>
      <c r="C59" s="282">
        <v>39.25</v>
      </c>
    </row>
    <row r="60" spans="1:3" s="277" customFormat="1" ht="12.75" customHeight="1" x14ac:dyDescent="0.25">
      <c r="A60" s="280" t="s">
        <v>249</v>
      </c>
      <c r="B60" s="281" t="s">
        <v>247</v>
      </c>
      <c r="C60" s="282">
        <v>27.51</v>
      </c>
    </row>
    <row r="61" spans="1:3" s="277" customFormat="1" ht="12.75" customHeight="1" x14ac:dyDescent="0.25">
      <c r="A61" s="280" t="s">
        <v>250</v>
      </c>
      <c r="B61" s="281" t="s">
        <v>251</v>
      </c>
      <c r="C61" s="282">
        <v>58.84</v>
      </c>
    </row>
    <row r="62" spans="1:3" s="277" customFormat="1" ht="12.75" customHeight="1" x14ac:dyDescent="0.25">
      <c r="A62" s="280" t="s">
        <v>252</v>
      </c>
      <c r="B62" s="281" t="s">
        <v>251</v>
      </c>
      <c r="C62" s="282">
        <v>190.8</v>
      </c>
    </row>
    <row r="63" spans="1:3" s="277" customFormat="1" ht="12.75" customHeight="1" x14ac:dyDescent="0.25">
      <c r="A63" s="280" t="s">
        <v>253</v>
      </c>
      <c r="B63" s="281" t="s">
        <v>251</v>
      </c>
      <c r="C63" s="282">
        <v>132.28</v>
      </c>
    </row>
    <row r="64" spans="1:3" s="277" customFormat="1" ht="12.75" customHeight="1" x14ac:dyDescent="0.25">
      <c r="A64" s="280" t="s">
        <v>254</v>
      </c>
      <c r="B64" s="281" t="s">
        <v>251</v>
      </c>
      <c r="C64" s="282">
        <v>208.8</v>
      </c>
    </row>
    <row r="65" spans="1:3" s="277" customFormat="1" ht="12.75" customHeight="1" x14ac:dyDescent="0.25">
      <c r="A65" s="280" t="s">
        <v>255</v>
      </c>
      <c r="B65" s="281" t="s">
        <v>251</v>
      </c>
      <c r="C65" s="282">
        <v>74.430000000000007</v>
      </c>
    </row>
    <row r="66" spans="1:3" s="277" customFormat="1" ht="12.75" customHeight="1" x14ac:dyDescent="0.25">
      <c r="A66" s="280" t="s">
        <v>256</v>
      </c>
      <c r="B66" s="281" t="s">
        <v>251</v>
      </c>
      <c r="C66" s="282">
        <v>12.5</v>
      </c>
    </row>
    <row r="67" spans="1:3" s="277" customFormat="1" ht="12.75" customHeight="1" x14ac:dyDescent="0.25">
      <c r="A67" s="280" t="s">
        <v>257</v>
      </c>
      <c r="B67" s="281" t="s">
        <v>251</v>
      </c>
      <c r="C67" s="282">
        <v>102.16</v>
      </c>
    </row>
    <row r="68" spans="1:3" s="277" customFormat="1" ht="12.75" customHeight="1" x14ac:dyDescent="0.25">
      <c r="A68" s="280" t="s">
        <v>258</v>
      </c>
      <c r="B68" s="281" t="s">
        <v>251</v>
      </c>
      <c r="C68" s="282">
        <v>65.680000000000007</v>
      </c>
    </row>
    <row r="69" spans="1:3" s="277" customFormat="1" ht="12.75" customHeight="1" x14ac:dyDescent="0.25">
      <c r="A69" s="280" t="s">
        <v>259</v>
      </c>
      <c r="B69" s="281" t="s">
        <v>251</v>
      </c>
      <c r="C69" s="282">
        <v>10.46</v>
      </c>
    </row>
    <row r="70" spans="1:3" s="277" customFormat="1" ht="12.75" customHeight="1" x14ac:dyDescent="0.25">
      <c r="A70" s="280" t="s">
        <v>260</v>
      </c>
      <c r="B70" s="281" t="s">
        <v>251</v>
      </c>
      <c r="C70" s="282">
        <v>175.1</v>
      </c>
    </row>
    <row r="71" spans="1:3" s="277" customFormat="1" ht="12.75" customHeight="1" x14ac:dyDescent="0.25">
      <c r="A71" s="280" t="s">
        <v>261</v>
      </c>
      <c r="B71" s="281" t="s">
        <v>251</v>
      </c>
      <c r="C71" s="282">
        <v>10.84</v>
      </c>
    </row>
    <row r="72" spans="1:3" s="277" customFormat="1" ht="12.75" customHeight="1" x14ac:dyDescent="0.25">
      <c r="A72" s="280" t="s">
        <v>262</v>
      </c>
      <c r="B72" s="281" t="s">
        <v>263</v>
      </c>
      <c r="C72" s="282">
        <v>38.17</v>
      </c>
    </row>
    <row r="73" spans="1:3" s="277" customFormat="1" ht="12.75" customHeight="1" x14ac:dyDescent="0.25">
      <c r="A73" s="280" t="s">
        <v>264</v>
      </c>
      <c r="B73" s="281" t="s">
        <v>263</v>
      </c>
      <c r="C73" s="282">
        <v>44.11</v>
      </c>
    </row>
    <row r="74" spans="1:3" s="277" customFormat="1" ht="12.75" customHeight="1" x14ac:dyDescent="0.25">
      <c r="A74" s="280" t="s">
        <v>265</v>
      </c>
      <c r="B74" s="281" t="s">
        <v>263</v>
      </c>
      <c r="C74" s="282">
        <v>21.99</v>
      </c>
    </row>
    <row r="75" spans="1:3" s="277" customFormat="1" ht="12.75" customHeight="1" x14ac:dyDescent="0.25">
      <c r="A75" s="280" t="s">
        <v>266</v>
      </c>
      <c r="B75" s="281" t="s">
        <v>263</v>
      </c>
      <c r="C75" s="282">
        <v>2.73</v>
      </c>
    </row>
    <row r="76" spans="1:3" s="277" customFormat="1" ht="12.75" customHeight="1" x14ac:dyDescent="0.25">
      <c r="A76" s="280" t="s">
        <v>267</v>
      </c>
      <c r="B76" s="281" t="s">
        <v>263</v>
      </c>
      <c r="C76" s="282">
        <v>12.69</v>
      </c>
    </row>
    <row r="77" spans="1:3" s="277" customFormat="1" ht="12.75" customHeight="1" x14ac:dyDescent="0.25">
      <c r="A77" s="280" t="s">
        <v>268</v>
      </c>
      <c r="B77" s="281" t="s">
        <v>269</v>
      </c>
      <c r="C77" s="282">
        <v>18</v>
      </c>
    </row>
    <row r="78" spans="1:3" s="277" customFormat="1" ht="12.75" customHeight="1" x14ac:dyDescent="0.25">
      <c r="A78" s="280" t="s">
        <v>270</v>
      </c>
      <c r="B78" s="281" t="s">
        <v>269</v>
      </c>
      <c r="C78" s="282">
        <v>20</v>
      </c>
    </row>
    <row r="79" spans="1:3" s="277" customFormat="1" ht="12.75" customHeight="1" x14ac:dyDescent="0.25">
      <c r="A79" s="280" t="s">
        <v>271</v>
      </c>
      <c r="B79" s="281" t="s">
        <v>269</v>
      </c>
      <c r="C79" s="282">
        <v>26</v>
      </c>
    </row>
    <row r="80" spans="1:3" s="277" customFormat="1" ht="12.75" customHeight="1" x14ac:dyDescent="0.25">
      <c r="A80" s="280" t="s">
        <v>272</v>
      </c>
      <c r="B80" s="281" t="s">
        <v>269</v>
      </c>
      <c r="C80" s="282">
        <v>11.25</v>
      </c>
    </row>
    <row r="81" spans="1:3" s="277" customFormat="1" ht="12.75" customHeight="1" x14ac:dyDescent="0.25">
      <c r="A81" s="280" t="s">
        <v>273</v>
      </c>
      <c r="B81" s="281" t="s">
        <v>269</v>
      </c>
      <c r="C81" s="282">
        <v>29.03</v>
      </c>
    </row>
    <row r="82" spans="1:3" s="277" customFormat="1" ht="12.75" customHeight="1" x14ac:dyDescent="0.25">
      <c r="A82" s="280" t="s">
        <v>274</v>
      </c>
      <c r="B82" s="281" t="s">
        <v>269</v>
      </c>
      <c r="C82" s="282">
        <v>254.53</v>
      </c>
    </row>
    <row r="83" spans="1:3" s="277" customFormat="1" ht="12.75" customHeight="1" x14ac:dyDescent="0.25">
      <c r="A83" s="280" t="s">
        <v>275</v>
      </c>
      <c r="B83" s="281" t="s">
        <v>269</v>
      </c>
      <c r="C83" s="282">
        <v>11.52</v>
      </c>
    </row>
    <row r="84" spans="1:3" s="277" customFormat="1" ht="12.75" customHeight="1" x14ac:dyDescent="0.25">
      <c r="A84" s="280" t="s">
        <v>276</v>
      </c>
      <c r="B84" s="281" t="s">
        <v>269</v>
      </c>
      <c r="C84" s="282">
        <v>36.4</v>
      </c>
    </row>
    <row r="85" spans="1:3" s="277" customFormat="1" ht="12.75" customHeight="1" x14ac:dyDescent="0.25">
      <c r="A85" s="280" t="s">
        <v>277</v>
      </c>
      <c r="B85" s="281" t="s">
        <v>269</v>
      </c>
      <c r="C85" s="282">
        <v>120</v>
      </c>
    </row>
    <row r="86" spans="1:3" s="277" customFormat="1" ht="12.75" customHeight="1" x14ac:dyDescent="0.25">
      <c r="A86" s="280" t="s">
        <v>278</v>
      </c>
      <c r="B86" s="281" t="s">
        <v>269</v>
      </c>
      <c r="C86" s="282">
        <v>380.4</v>
      </c>
    </row>
    <row r="87" spans="1:3" s="277" customFormat="1" ht="12.75" customHeight="1" x14ac:dyDescent="0.25">
      <c r="A87" s="280" t="s">
        <v>279</v>
      </c>
      <c r="B87" s="281" t="s">
        <v>269</v>
      </c>
      <c r="C87" s="282">
        <v>45.02</v>
      </c>
    </row>
    <row r="88" spans="1:3" s="277" customFormat="1" ht="12.75" customHeight="1" x14ac:dyDescent="0.25">
      <c r="A88" s="280" t="s">
        <v>280</v>
      </c>
      <c r="B88" s="281" t="s">
        <v>269</v>
      </c>
      <c r="C88" s="282">
        <v>71.16</v>
      </c>
    </row>
    <row r="89" spans="1:3" s="277" customFormat="1" ht="12.75" customHeight="1" x14ac:dyDescent="0.25">
      <c r="A89" s="280" t="s">
        <v>281</v>
      </c>
      <c r="B89" s="281" t="s">
        <v>269</v>
      </c>
      <c r="C89" s="282">
        <v>151.51</v>
      </c>
    </row>
    <row r="90" spans="1:3" s="277" customFormat="1" ht="12.75" customHeight="1" x14ac:dyDescent="0.25">
      <c r="A90" s="280" t="s">
        <v>282</v>
      </c>
      <c r="B90" s="281" t="s">
        <v>269</v>
      </c>
      <c r="C90" s="282">
        <v>12.61</v>
      </c>
    </row>
    <row r="91" spans="1:3" s="277" customFormat="1" ht="12.75" customHeight="1" x14ac:dyDescent="0.25">
      <c r="A91" s="280" t="s">
        <v>283</v>
      </c>
      <c r="B91" s="281" t="s">
        <v>269</v>
      </c>
      <c r="C91" s="282">
        <v>14.55</v>
      </c>
    </row>
    <row r="92" spans="1:3" s="277" customFormat="1" ht="12.75" customHeight="1" x14ac:dyDescent="0.25">
      <c r="A92" s="280" t="s">
        <v>284</v>
      </c>
      <c r="B92" s="281" t="s">
        <v>269</v>
      </c>
      <c r="C92" s="282">
        <v>106.16</v>
      </c>
    </row>
    <row r="93" spans="1:3" s="277" customFormat="1" ht="12.75" customHeight="1" x14ac:dyDescent="0.25">
      <c r="A93" s="280" t="s">
        <v>285</v>
      </c>
      <c r="B93" s="281" t="s">
        <v>269</v>
      </c>
      <c r="C93" s="282">
        <v>38.82</v>
      </c>
    </row>
    <row r="94" spans="1:3" s="277" customFormat="1" ht="12.75" customHeight="1" x14ac:dyDescent="0.25">
      <c r="A94" s="280" t="s">
        <v>286</v>
      </c>
      <c r="B94" s="281" t="s">
        <v>269</v>
      </c>
      <c r="C94" s="282">
        <v>15.52</v>
      </c>
    </row>
    <row r="95" spans="1:3" s="277" customFormat="1" ht="12.75" customHeight="1" x14ac:dyDescent="0.25">
      <c r="A95" s="280" t="s">
        <v>287</v>
      </c>
      <c r="B95" s="281" t="s">
        <v>288</v>
      </c>
      <c r="C95" s="282">
        <v>28.14</v>
      </c>
    </row>
    <row r="96" spans="1:3" s="277" customFormat="1" ht="12.75" customHeight="1" x14ac:dyDescent="0.25">
      <c r="A96" s="280" t="s">
        <v>289</v>
      </c>
      <c r="B96" s="281" t="s">
        <v>288</v>
      </c>
      <c r="C96" s="282">
        <v>40</v>
      </c>
    </row>
    <row r="97" spans="1:3" s="277" customFormat="1" ht="12.75" customHeight="1" x14ac:dyDescent="0.25">
      <c r="A97" s="280" t="s">
        <v>290</v>
      </c>
      <c r="B97" s="281" t="s">
        <v>288</v>
      </c>
      <c r="C97" s="282">
        <v>60</v>
      </c>
    </row>
    <row r="98" spans="1:3" s="277" customFormat="1" ht="12.75" customHeight="1" x14ac:dyDescent="0.25">
      <c r="A98" s="280" t="s">
        <v>291</v>
      </c>
      <c r="B98" s="281" t="s">
        <v>288</v>
      </c>
      <c r="C98" s="282">
        <v>23.28</v>
      </c>
    </row>
    <row r="99" spans="1:3" s="277" customFormat="1" ht="12.75" customHeight="1" x14ac:dyDescent="0.25">
      <c r="A99" s="280" t="s">
        <v>292</v>
      </c>
      <c r="B99" s="281" t="s">
        <v>288</v>
      </c>
      <c r="C99" s="282">
        <v>100.28</v>
      </c>
    </row>
    <row r="100" spans="1:3" s="277" customFormat="1" ht="12.75" customHeight="1" x14ac:dyDescent="0.25">
      <c r="A100" s="280" t="s">
        <v>293</v>
      </c>
      <c r="B100" s="281" t="s">
        <v>288</v>
      </c>
      <c r="C100" s="282">
        <v>28.82</v>
      </c>
    </row>
    <row r="101" spans="1:3" s="277" customFormat="1" ht="12.75" customHeight="1" x14ac:dyDescent="0.25">
      <c r="A101" s="280" t="s">
        <v>294</v>
      </c>
      <c r="B101" s="281" t="s">
        <v>295</v>
      </c>
      <c r="C101" s="282">
        <v>183.79</v>
      </c>
    </row>
    <row r="102" spans="1:3" s="277" customFormat="1" ht="12.75" customHeight="1" x14ac:dyDescent="0.25">
      <c r="A102" s="280" t="s">
        <v>296</v>
      </c>
      <c r="B102" s="281" t="s">
        <v>295</v>
      </c>
      <c r="C102" s="282">
        <v>92.79</v>
      </c>
    </row>
    <row r="103" spans="1:3" s="277" customFormat="1" ht="12.75" customHeight="1" x14ac:dyDescent="0.25">
      <c r="A103" s="280" t="s">
        <v>297</v>
      </c>
      <c r="B103" s="281" t="s">
        <v>295</v>
      </c>
      <c r="C103" s="282">
        <v>60.43</v>
      </c>
    </row>
    <row r="104" spans="1:3" s="277" customFormat="1" ht="12.75" customHeight="1" x14ac:dyDescent="0.25">
      <c r="A104" s="280" t="s">
        <v>298</v>
      </c>
      <c r="B104" s="281" t="s">
        <v>295</v>
      </c>
      <c r="C104" s="282">
        <v>2.14</v>
      </c>
    </row>
    <row r="105" spans="1:3" s="277" customFormat="1" ht="12.75" customHeight="1" x14ac:dyDescent="0.25">
      <c r="A105" s="280" t="s">
        <v>299</v>
      </c>
      <c r="B105" s="281" t="s">
        <v>295</v>
      </c>
      <c r="C105" s="282">
        <v>2.48</v>
      </c>
    </row>
    <row r="106" spans="1:3" s="277" customFormat="1" ht="12.75" customHeight="1" x14ac:dyDescent="0.25">
      <c r="A106" s="280" t="s">
        <v>300</v>
      </c>
      <c r="B106" s="281" t="s">
        <v>301</v>
      </c>
      <c r="C106" s="282">
        <v>625</v>
      </c>
    </row>
    <row r="107" spans="1:3" s="277" customFormat="1" ht="12.75" customHeight="1" x14ac:dyDescent="0.25">
      <c r="A107" s="280" t="s">
        <v>302</v>
      </c>
      <c r="B107" s="281" t="s">
        <v>301</v>
      </c>
      <c r="C107" s="282">
        <v>350</v>
      </c>
    </row>
    <row r="108" spans="1:3" s="277" customFormat="1" ht="12.75" customHeight="1" x14ac:dyDescent="0.25">
      <c r="A108" s="280" t="s">
        <v>303</v>
      </c>
      <c r="B108" s="281" t="s">
        <v>301</v>
      </c>
      <c r="C108" s="282">
        <v>186.15</v>
      </c>
    </row>
    <row r="109" spans="1:3" s="277" customFormat="1" ht="12.75" customHeight="1" x14ac:dyDescent="0.25">
      <c r="A109" s="280" t="s">
        <v>304</v>
      </c>
      <c r="B109" s="281" t="s">
        <v>305</v>
      </c>
      <c r="C109" s="282">
        <v>185.53</v>
      </c>
    </row>
    <row r="110" spans="1:3" s="277" customFormat="1" ht="12.75" customHeight="1" x14ac:dyDescent="0.25">
      <c r="A110" s="280" t="s">
        <v>306</v>
      </c>
      <c r="B110" s="281" t="s">
        <v>305</v>
      </c>
      <c r="C110" s="282">
        <v>170.35</v>
      </c>
    </row>
    <row r="111" spans="1:3" s="277" customFormat="1" ht="12.75" customHeight="1" x14ac:dyDescent="0.25">
      <c r="A111" s="280" t="s">
        <v>307</v>
      </c>
      <c r="B111" s="281" t="s">
        <v>305</v>
      </c>
      <c r="C111" s="282">
        <v>196.22</v>
      </c>
    </row>
    <row r="112" spans="1:3" s="277" customFormat="1" ht="12.75" customHeight="1" x14ac:dyDescent="0.25">
      <c r="A112" s="280" t="s">
        <v>308</v>
      </c>
      <c r="B112" s="281" t="s">
        <v>305</v>
      </c>
      <c r="C112" s="282">
        <v>37.51</v>
      </c>
    </row>
    <row r="113" spans="1:3" s="277" customFormat="1" ht="12.75" customHeight="1" x14ac:dyDescent="0.25">
      <c r="A113" s="280" t="s">
        <v>309</v>
      </c>
      <c r="B113" s="281" t="s">
        <v>305</v>
      </c>
      <c r="C113" s="282">
        <v>48</v>
      </c>
    </row>
    <row r="114" spans="1:3" s="277" customFormat="1" ht="12.75" customHeight="1" x14ac:dyDescent="0.25">
      <c r="A114" s="280" t="s">
        <v>310</v>
      </c>
      <c r="B114" s="281" t="s">
        <v>311</v>
      </c>
      <c r="C114" s="282">
        <v>211.16</v>
      </c>
    </row>
    <row r="115" spans="1:3" s="277" customFormat="1" ht="12.75" customHeight="1" x14ac:dyDescent="0.25">
      <c r="A115" s="280" t="s">
        <v>312</v>
      </c>
      <c r="B115" s="281" t="s">
        <v>311</v>
      </c>
      <c r="C115" s="282">
        <v>272.88</v>
      </c>
    </row>
    <row r="116" spans="1:3" s="277" customFormat="1" ht="12.75" customHeight="1" x14ac:dyDescent="0.25">
      <c r="A116" s="280" t="s">
        <v>313</v>
      </c>
      <c r="B116" s="281" t="s">
        <v>311</v>
      </c>
      <c r="C116" s="282">
        <v>89.64</v>
      </c>
    </row>
    <row r="117" spans="1:3" s="277" customFormat="1" ht="12.75" customHeight="1" x14ac:dyDescent="0.25">
      <c r="A117" s="280" t="s">
        <v>314</v>
      </c>
      <c r="B117" s="281" t="s">
        <v>311</v>
      </c>
      <c r="C117" s="282">
        <v>22.5</v>
      </c>
    </row>
    <row r="118" spans="1:3" s="277" customFormat="1" ht="12.75" customHeight="1" x14ac:dyDescent="0.25">
      <c r="A118" s="280" t="s">
        <v>315</v>
      </c>
      <c r="B118" s="281" t="s">
        <v>311</v>
      </c>
      <c r="C118" s="282">
        <v>12</v>
      </c>
    </row>
    <row r="119" spans="1:3" s="277" customFormat="1" ht="12.75" customHeight="1" x14ac:dyDescent="0.25">
      <c r="A119" s="280" t="s">
        <v>316</v>
      </c>
      <c r="B119" s="281" t="s">
        <v>311</v>
      </c>
      <c r="C119" s="282">
        <v>11.94</v>
      </c>
    </row>
    <row r="120" spans="1:3" s="277" customFormat="1" ht="12.75" customHeight="1" x14ac:dyDescent="0.25">
      <c r="A120" s="280" t="s">
        <v>317</v>
      </c>
      <c r="B120" s="281" t="s">
        <v>318</v>
      </c>
      <c r="C120" s="282">
        <v>119.72</v>
      </c>
    </row>
    <row r="121" spans="1:3" s="277" customFormat="1" ht="12.75" customHeight="1" x14ac:dyDescent="0.25">
      <c r="A121" s="280" t="s">
        <v>319</v>
      </c>
      <c r="B121" s="281" t="s">
        <v>318</v>
      </c>
      <c r="C121" s="282">
        <v>106.79</v>
      </c>
    </row>
    <row r="122" spans="1:3" s="277" customFormat="1" ht="12.75" customHeight="1" x14ac:dyDescent="0.25">
      <c r="A122" s="280" t="s">
        <v>320</v>
      </c>
      <c r="B122" s="281" t="s">
        <v>318</v>
      </c>
      <c r="C122" s="282">
        <v>434.55</v>
      </c>
    </row>
    <row r="123" spans="1:3" s="277" customFormat="1" ht="12.75" customHeight="1" x14ac:dyDescent="0.25">
      <c r="A123" s="280" t="s">
        <v>321</v>
      </c>
      <c r="B123" s="281" t="s">
        <v>318</v>
      </c>
      <c r="C123" s="282">
        <v>216.7</v>
      </c>
    </row>
    <row r="124" spans="1:3" s="277" customFormat="1" ht="12.75" customHeight="1" x14ac:dyDescent="0.25">
      <c r="A124" s="280" t="s">
        <v>322</v>
      </c>
      <c r="B124" s="281" t="s">
        <v>318</v>
      </c>
      <c r="C124" s="282">
        <v>151.91999999999999</v>
      </c>
    </row>
    <row r="125" spans="1:3" s="277" customFormat="1" ht="12.75" customHeight="1" x14ac:dyDescent="0.25">
      <c r="A125" s="280" t="s">
        <v>323</v>
      </c>
      <c r="B125" s="281" t="s">
        <v>0</v>
      </c>
      <c r="C125" s="282">
        <v>80.510000000000005</v>
      </c>
    </row>
    <row r="126" spans="1:3" s="277" customFormat="1" ht="12.75" customHeight="1" x14ac:dyDescent="0.25">
      <c r="A126" s="280" t="s">
        <v>324</v>
      </c>
      <c r="B126" s="281" t="s">
        <v>0</v>
      </c>
      <c r="C126" s="282">
        <v>45.63</v>
      </c>
    </row>
    <row r="127" spans="1:3" s="277" customFormat="1" ht="12.75" customHeight="1" x14ac:dyDescent="0.25">
      <c r="A127" s="280" t="s">
        <v>325</v>
      </c>
      <c r="B127" s="281" t="s">
        <v>0</v>
      </c>
      <c r="C127" s="282">
        <v>177.63</v>
      </c>
    </row>
    <row r="128" spans="1:3" s="277" customFormat="1" ht="12.75" customHeight="1" x14ac:dyDescent="0.25">
      <c r="A128" s="280" t="s">
        <v>326</v>
      </c>
      <c r="B128" s="281" t="s">
        <v>0</v>
      </c>
      <c r="C128" s="282">
        <v>23.37</v>
      </c>
    </row>
    <row r="129" spans="1:3" s="277" customFormat="1" ht="12.75" customHeight="1" x14ac:dyDescent="0.25">
      <c r="A129" s="280" t="s">
        <v>327</v>
      </c>
      <c r="B129" s="281" t="s">
        <v>0</v>
      </c>
      <c r="C129" s="282">
        <v>12</v>
      </c>
    </row>
    <row r="130" spans="1:3" s="277" customFormat="1" ht="12.75" customHeight="1" x14ac:dyDescent="0.25">
      <c r="A130" s="280" t="s">
        <v>328</v>
      </c>
      <c r="B130" s="281" t="s">
        <v>0</v>
      </c>
      <c r="C130" s="282">
        <v>12</v>
      </c>
    </row>
    <row r="131" spans="1:3" s="277" customFormat="1" ht="12.75" customHeight="1" x14ac:dyDescent="0.25">
      <c r="A131" s="280" t="s">
        <v>329</v>
      </c>
      <c r="B131" s="281" t="s">
        <v>0</v>
      </c>
      <c r="C131" s="282">
        <v>60</v>
      </c>
    </row>
    <row r="132" spans="1:3" s="277" customFormat="1" ht="12.75" customHeight="1" x14ac:dyDescent="0.25">
      <c r="A132" s="280" t="s">
        <v>330</v>
      </c>
      <c r="B132" s="281" t="s">
        <v>0</v>
      </c>
      <c r="C132" s="282">
        <v>12</v>
      </c>
    </row>
    <row r="133" spans="1:3" s="277" customFormat="1" ht="12.75" customHeight="1" x14ac:dyDescent="0.25">
      <c r="A133" s="280" t="s">
        <v>331</v>
      </c>
      <c r="B133" s="281" t="s">
        <v>0</v>
      </c>
      <c r="C133" s="282">
        <v>77.2</v>
      </c>
    </row>
    <row r="134" spans="1:3" s="277" customFormat="1" ht="12.75" customHeight="1" x14ac:dyDescent="0.25">
      <c r="A134" s="280" t="s">
        <v>332</v>
      </c>
      <c r="B134" s="281" t="s">
        <v>0</v>
      </c>
      <c r="C134" s="282">
        <v>24.33</v>
      </c>
    </row>
    <row r="135" spans="1:3" s="277" customFormat="1" ht="12.75" customHeight="1" x14ac:dyDescent="0.25">
      <c r="A135" s="280" t="s">
        <v>333</v>
      </c>
      <c r="B135" s="281" t="s">
        <v>0</v>
      </c>
      <c r="C135" s="282">
        <v>67.5</v>
      </c>
    </row>
    <row r="136" spans="1:3" s="277" customFormat="1" ht="12.75" customHeight="1" x14ac:dyDescent="0.25">
      <c r="A136" s="280" t="s">
        <v>334</v>
      </c>
      <c r="B136" s="281" t="s">
        <v>0</v>
      </c>
      <c r="C136" s="282">
        <v>15.73</v>
      </c>
    </row>
    <row r="137" spans="1:3" s="277" customFormat="1" ht="12.75" customHeight="1" x14ac:dyDescent="0.25">
      <c r="A137" s="280" t="s">
        <v>335</v>
      </c>
      <c r="B137" s="281" t="s">
        <v>0</v>
      </c>
      <c r="C137" s="282">
        <v>72.56</v>
      </c>
    </row>
    <row r="138" spans="1:3" s="277" customFormat="1" ht="12.75" customHeight="1" x14ac:dyDescent="0.25">
      <c r="A138" s="280" t="s">
        <v>336</v>
      </c>
      <c r="B138" s="281" t="s">
        <v>0</v>
      </c>
      <c r="C138" s="282">
        <v>55.77</v>
      </c>
    </row>
    <row r="139" spans="1:3" s="277" customFormat="1" ht="12.75" customHeight="1" x14ac:dyDescent="0.25">
      <c r="A139" s="280" t="s">
        <v>337</v>
      </c>
      <c r="B139" s="281" t="s">
        <v>0</v>
      </c>
      <c r="C139" s="282">
        <v>49.25</v>
      </c>
    </row>
    <row r="140" spans="1:3" s="277" customFormat="1" ht="12.75" customHeight="1" x14ac:dyDescent="0.25">
      <c r="A140" s="280" t="s">
        <v>338</v>
      </c>
      <c r="B140" s="281" t="s">
        <v>0</v>
      </c>
      <c r="C140" s="282">
        <v>27.23</v>
      </c>
    </row>
    <row r="141" spans="1:3" s="277" customFormat="1" ht="12.75" customHeight="1" x14ac:dyDescent="0.25">
      <c r="A141" s="280" t="s">
        <v>339</v>
      </c>
      <c r="B141" s="281" t="s">
        <v>0</v>
      </c>
      <c r="C141" s="282">
        <v>58.95</v>
      </c>
    </row>
    <row r="142" spans="1:3" s="277" customFormat="1" ht="12.75" customHeight="1" x14ac:dyDescent="0.25">
      <c r="A142" s="280" t="s">
        <v>340</v>
      </c>
      <c r="B142" s="281" t="s">
        <v>0</v>
      </c>
      <c r="C142" s="282">
        <v>18</v>
      </c>
    </row>
    <row r="143" spans="1:3" s="277" customFormat="1" ht="12.75" customHeight="1" x14ac:dyDescent="0.25">
      <c r="A143" s="280" t="s">
        <v>341</v>
      </c>
      <c r="B143" s="281" t="s">
        <v>0</v>
      </c>
      <c r="C143" s="282">
        <v>24.92</v>
      </c>
    </row>
    <row r="144" spans="1:3" s="277" customFormat="1" ht="12.75" customHeight="1" x14ac:dyDescent="0.25">
      <c r="A144" s="280" t="s">
        <v>342</v>
      </c>
      <c r="B144" s="281" t="s">
        <v>0</v>
      </c>
      <c r="C144" s="282">
        <v>16</v>
      </c>
    </row>
    <row r="145" spans="1:3" s="277" customFormat="1" ht="12.75" customHeight="1" x14ac:dyDescent="0.25">
      <c r="A145" s="280" t="s">
        <v>343</v>
      </c>
      <c r="B145" s="281" t="s">
        <v>0</v>
      </c>
      <c r="C145" s="282">
        <v>62.58</v>
      </c>
    </row>
    <row r="146" spans="1:3" s="277" customFormat="1" ht="12.75" customHeight="1" x14ac:dyDescent="0.25">
      <c r="A146" s="280" t="s">
        <v>344</v>
      </c>
      <c r="B146" s="281" t="s">
        <v>0</v>
      </c>
      <c r="C146" s="282">
        <v>100</v>
      </c>
    </row>
    <row r="147" spans="1:3" s="277" customFormat="1" ht="12.75" customHeight="1" x14ac:dyDescent="0.25">
      <c r="A147" s="280" t="s">
        <v>345</v>
      </c>
      <c r="B147" s="281" t="s">
        <v>0</v>
      </c>
      <c r="C147" s="282">
        <v>52.5</v>
      </c>
    </row>
    <row r="148" spans="1:3" s="277" customFormat="1" ht="12.75" customHeight="1" x14ac:dyDescent="0.25">
      <c r="A148" s="280" t="s">
        <v>346</v>
      </c>
      <c r="B148" s="281" t="s">
        <v>0</v>
      </c>
      <c r="C148" s="282">
        <v>66</v>
      </c>
    </row>
    <row r="149" spans="1:3" s="277" customFormat="1" ht="12.75" customHeight="1" x14ac:dyDescent="0.25">
      <c r="A149" s="280" t="s">
        <v>347</v>
      </c>
      <c r="B149" s="281" t="s">
        <v>0</v>
      </c>
      <c r="C149" s="282">
        <v>58.4</v>
      </c>
    </row>
    <row r="150" spans="1:3" s="277" customFormat="1" ht="12.75" customHeight="1" x14ac:dyDescent="0.25">
      <c r="A150" s="280" t="s">
        <v>348</v>
      </c>
      <c r="B150" s="281" t="s">
        <v>0</v>
      </c>
      <c r="C150" s="282">
        <v>36.07</v>
      </c>
    </row>
    <row r="151" spans="1:3" s="277" customFormat="1" ht="12.75" customHeight="1" x14ac:dyDescent="0.25">
      <c r="A151" s="280" t="s">
        <v>349</v>
      </c>
      <c r="B151" s="281" t="s">
        <v>0</v>
      </c>
      <c r="C151" s="282">
        <v>43.24</v>
      </c>
    </row>
    <row r="152" spans="1:3" s="277" customFormat="1" ht="12.75" customHeight="1" x14ac:dyDescent="0.25">
      <c r="A152" s="280" t="s">
        <v>350</v>
      </c>
      <c r="B152" s="281" t="s">
        <v>0</v>
      </c>
      <c r="C152" s="282">
        <v>10.29</v>
      </c>
    </row>
    <row r="153" spans="1:3" s="277" customFormat="1" ht="12.75" customHeight="1" x14ac:dyDescent="0.25">
      <c r="A153" s="280" t="s">
        <v>351</v>
      </c>
      <c r="B153" s="281" t="s">
        <v>0</v>
      </c>
      <c r="C153" s="282">
        <v>21.16</v>
      </c>
    </row>
    <row r="154" spans="1:3" s="277" customFormat="1" ht="12.75" customHeight="1" x14ac:dyDescent="0.25">
      <c r="A154" s="280" t="s">
        <v>352</v>
      </c>
      <c r="B154" s="281" t="s">
        <v>0</v>
      </c>
      <c r="C154" s="282">
        <v>32</v>
      </c>
    </row>
    <row r="155" spans="1:3" s="277" customFormat="1" ht="12.75" customHeight="1" x14ac:dyDescent="0.25">
      <c r="A155" s="280" t="s">
        <v>353</v>
      </c>
      <c r="B155" s="281" t="s">
        <v>0</v>
      </c>
      <c r="C155" s="282">
        <v>245.47</v>
      </c>
    </row>
    <row r="156" spans="1:3" s="277" customFormat="1" ht="12.75" customHeight="1" x14ac:dyDescent="0.25">
      <c r="A156" s="280" t="s">
        <v>354</v>
      </c>
      <c r="B156" s="281" t="s">
        <v>0</v>
      </c>
      <c r="C156" s="282">
        <v>22.92</v>
      </c>
    </row>
    <row r="157" spans="1:3" s="277" customFormat="1" ht="12.75" customHeight="1" x14ac:dyDescent="0.25">
      <c r="A157" s="280" t="s">
        <v>355</v>
      </c>
      <c r="B157" s="281" t="s">
        <v>0</v>
      </c>
      <c r="C157" s="282">
        <v>214.47</v>
      </c>
    </row>
    <row r="158" spans="1:3" s="277" customFormat="1" ht="12.75" customHeight="1" x14ac:dyDescent="0.25">
      <c r="A158" s="280" t="s">
        <v>356</v>
      </c>
      <c r="B158" s="281" t="s">
        <v>0</v>
      </c>
      <c r="C158" s="282">
        <v>232.41</v>
      </c>
    </row>
    <row r="159" spans="1:3" s="277" customFormat="1" ht="12.75" customHeight="1" x14ac:dyDescent="0.25">
      <c r="A159" s="280" t="s">
        <v>357</v>
      </c>
      <c r="B159" s="281" t="s">
        <v>0</v>
      </c>
      <c r="C159" s="282">
        <v>230.44</v>
      </c>
    </row>
    <row r="160" spans="1:3" s="277" customFormat="1" ht="12.75" customHeight="1" x14ac:dyDescent="0.25">
      <c r="A160" s="280" t="s">
        <v>358</v>
      </c>
      <c r="B160" s="281" t="s">
        <v>0</v>
      </c>
      <c r="C160" s="282">
        <v>336.03</v>
      </c>
    </row>
    <row r="161" spans="1:3" s="277" customFormat="1" ht="12.75" customHeight="1" x14ac:dyDescent="0.25">
      <c r="A161" s="280" t="s">
        <v>359</v>
      </c>
      <c r="B161" s="281" t="s">
        <v>0</v>
      </c>
      <c r="C161" s="282">
        <v>71.25</v>
      </c>
    </row>
    <row r="162" spans="1:3" s="277" customFormat="1" ht="12.75" customHeight="1" x14ac:dyDescent="0.25">
      <c r="A162" s="280" t="s">
        <v>360</v>
      </c>
      <c r="B162" s="281" t="s">
        <v>0</v>
      </c>
      <c r="C162" s="282">
        <v>46.76</v>
      </c>
    </row>
    <row r="163" spans="1:3" s="277" customFormat="1" ht="12.75" customHeight="1" x14ac:dyDescent="0.25">
      <c r="A163" s="280" t="s">
        <v>361</v>
      </c>
      <c r="B163" s="281" t="s">
        <v>0</v>
      </c>
      <c r="C163" s="282">
        <v>156.19</v>
      </c>
    </row>
    <row r="164" spans="1:3" s="277" customFormat="1" ht="12.75" customHeight="1" x14ac:dyDescent="0.25">
      <c r="A164" s="280" t="s">
        <v>362</v>
      </c>
      <c r="B164" s="281" t="s">
        <v>0</v>
      </c>
      <c r="C164" s="282">
        <v>133.16</v>
      </c>
    </row>
    <row r="165" spans="1:3" s="277" customFormat="1" ht="12.75" customHeight="1" x14ac:dyDescent="0.25">
      <c r="A165" s="280" t="s">
        <v>363</v>
      </c>
      <c r="B165" s="281" t="s">
        <v>0</v>
      </c>
      <c r="C165" s="282">
        <v>28.41</v>
      </c>
    </row>
    <row r="166" spans="1:3" s="277" customFormat="1" ht="12.75" customHeight="1" x14ac:dyDescent="0.25">
      <c r="A166" s="280" t="s">
        <v>364</v>
      </c>
      <c r="B166" s="281" t="s">
        <v>0</v>
      </c>
      <c r="C166" s="282">
        <v>12</v>
      </c>
    </row>
    <row r="167" spans="1:3" s="277" customFormat="1" ht="12.75" customHeight="1" x14ac:dyDescent="0.25">
      <c r="A167" s="280" t="s">
        <v>365</v>
      </c>
      <c r="B167" s="281" t="s">
        <v>0</v>
      </c>
      <c r="C167" s="282">
        <v>52.56</v>
      </c>
    </row>
    <row r="168" spans="1:3" s="277" customFormat="1" ht="12.75" customHeight="1" x14ac:dyDescent="0.25">
      <c r="A168" s="280" t="s">
        <v>366</v>
      </c>
      <c r="B168" s="281" t="s">
        <v>0</v>
      </c>
      <c r="C168" s="282">
        <v>79.59</v>
      </c>
    </row>
    <row r="169" spans="1:3" s="277" customFormat="1" ht="12.75" customHeight="1" x14ac:dyDescent="0.25">
      <c r="A169" s="280" t="s">
        <v>367</v>
      </c>
      <c r="B169" s="281" t="s">
        <v>0</v>
      </c>
      <c r="C169" s="282">
        <v>243.41</v>
      </c>
    </row>
    <row r="170" spans="1:3" s="277" customFormat="1" ht="12.75" customHeight="1" x14ac:dyDescent="0.25">
      <c r="A170" s="280" t="s">
        <v>368</v>
      </c>
      <c r="B170" s="281" t="s">
        <v>0</v>
      </c>
      <c r="C170" s="282">
        <v>192.39</v>
      </c>
    </row>
    <row r="171" spans="1:3" s="277" customFormat="1" ht="12.75" customHeight="1" x14ac:dyDescent="0.25">
      <c r="A171" s="280" t="s">
        <v>369</v>
      </c>
      <c r="B171" s="281" t="s">
        <v>0</v>
      </c>
      <c r="C171" s="282">
        <v>179.84</v>
      </c>
    </row>
    <row r="172" spans="1:3" s="277" customFormat="1" ht="12.75" customHeight="1" x14ac:dyDescent="0.25">
      <c r="A172" s="280" t="s">
        <v>370</v>
      </c>
      <c r="B172" s="281" t="s">
        <v>0</v>
      </c>
      <c r="C172" s="282">
        <v>36.450000000000003</v>
      </c>
    </row>
    <row r="173" spans="1:3" s="277" customFormat="1" ht="12.75" customHeight="1" x14ac:dyDescent="0.25">
      <c r="A173" s="280" t="s">
        <v>371</v>
      </c>
      <c r="B173" s="281" t="s">
        <v>0</v>
      </c>
      <c r="C173" s="282">
        <v>211.11</v>
      </c>
    </row>
    <row r="174" spans="1:3" s="277" customFormat="1" ht="12.75" customHeight="1" x14ac:dyDescent="0.25">
      <c r="A174" s="280" t="s">
        <v>372</v>
      </c>
      <c r="B174" s="281" t="s">
        <v>0</v>
      </c>
      <c r="C174" s="282">
        <v>18</v>
      </c>
    </row>
    <row r="175" spans="1:3" s="277" customFormat="1" ht="12.75" customHeight="1" x14ac:dyDescent="0.25">
      <c r="A175" s="280" t="s">
        <v>373</v>
      </c>
      <c r="B175" s="281" t="s">
        <v>0</v>
      </c>
      <c r="C175" s="282">
        <v>126.31</v>
      </c>
    </row>
    <row r="176" spans="1:3" s="277" customFormat="1" ht="12.75" customHeight="1" x14ac:dyDescent="0.25">
      <c r="A176" s="280" t="s">
        <v>374</v>
      </c>
      <c r="B176" s="281" t="s">
        <v>0</v>
      </c>
      <c r="C176" s="282">
        <v>400</v>
      </c>
    </row>
    <row r="177" spans="1:3" s="277" customFormat="1" ht="12.75" customHeight="1" x14ac:dyDescent="0.25">
      <c r="A177" s="280" t="s">
        <v>375</v>
      </c>
      <c r="B177" s="281" t="s">
        <v>0</v>
      </c>
      <c r="C177" s="282">
        <v>18.5</v>
      </c>
    </row>
    <row r="178" spans="1:3" s="277" customFormat="1" ht="12.75" customHeight="1" x14ac:dyDescent="0.25">
      <c r="A178" s="280" t="s">
        <v>376</v>
      </c>
      <c r="B178" s="281" t="s">
        <v>0</v>
      </c>
      <c r="C178" s="282">
        <v>53.02</v>
      </c>
    </row>
    <row r="179" spans="1:3" s="277" customFormat="1" ht="12.75" customHeight="1" x14ac:dyDescent="0.25">
      <c r="A179" s="280" t="s">
        <v>377</v>
      </c>
      <c r="B179" s="281" t="s">
        <v>0</v>
      </c>
      <c r="C179" s="282">
        <v>30</v>
      </c>
    </row>
    <row r="180" spans="1:3" s="277" customFormat="1" ht="12.75" customHeight="1" x14ac:dyDescent="0.25">
      <c r="A180" s="280" t="s">
        <v>378</v>
      </c>
      <c r="B180" s="281" t="s">
        <v>0</v>
      </c>
      <c r="C180" s="282">
        <v>319.2</v>
      </c>
    </row>
    <row r="181" spans="1:3" s="277" customFormat="1" ht="12.75" customHeight="1" x14ac:dyDescent="0.25">
      <c r="A181" s="280" t="s">
        <v>379</v>
      </c>
      <c r="B181" s="281" t="s">
        <v>0</v>
      </c>
      <c r="C181" s="282">
        <v>28.5</v>
      </c>
    </row>
    <row r="182" spans="1:3" s="277" customFormat="1" ht="12.75" customHeight="1" x14ac:dyDescent="0.25">
      <c r="A182" s="280" t="s">
        <v>380</v>
      </c>
      <c r="B182" s="281" t="s">
        <v>0</v>
      </c>
      <c r="C182" s="282">
        <v>18</v>
      </c>
    </row>
    <row r="183" spans="1:3" s="277" customFormat="1" ht="12.75" customHeight="1" x14ac:dyDescent="0.25">
      <c r="A183" s="280" t="s">
        <v>381</v>
      </c>
      <c r="B183" s="281" t="s">
        <v>0</v>
      </c>
      <c r="C183" s="282">
        <v>13.56</v>
      </c>
    </row>
    <row r="184" spans="1:3" s="277" customFormat="1" ht="12.75" customHeight="1" x14ac:dyDescent="0.25">
      <c r="A184" s="280" t="s">
        <v>382</v>
      </c>
      <c r="B184" s="281" t="s">
        <v>0</v>
      </c>
      <c r="C184" s="282">
        <v>12</v>
      </c>
    </row>
    <row r="185" spans="1:3" s="277" customFormat="1" ht="12.75" customHeight="1" x14ac:dyDescent="0.25">
      <c r="A185" s="280" t="s">
        <v>383</v>
      </c>
      <c r="B185" s="281" t="s">
        <v>0</v>
      </c>
      <c r="C185" s="282">
        <v>80</v>
      </c>
    </row>
    <row r="186" spans="1:3" s="277" customFormat="1" ht="12.75" customHeight="1" x14ac:dyDescent="0.25">
      <c r="A186" s="280" t="s">
        <v>384</v>
      </c>
      <c r="B186" s="281" t="s">
        <v>0</v>
      </c>
      <c r="C186" s="282">
        <v>24.4</v>
      </c>
    </row>
    <row r="187" spans="1:3" s="277" customFormat="1" ht="12.75" customHeight="1" x14ac:dyDescent="0.25">
      <c r="A187" s="280" t="s">
        <v>385</v>
      </c>
      <c r="B187" s="281" t="s">
        <v>0</v>
      </c>
      <c r="C187" s="282">
        <v>350.62</v>
      </c>
    </row>
    <row r="188" spans="1:3" s="277" customFormat="1" ht="12.75" customHeight="1" x14ac:dyDescent="0.25">
      <c r="A188" s="280" t="s">
        <v>386</v>
      </c>
      <c r="B188" s="281" t="s">
        <v>0</v>
      </c>
      <c r="C188" s="282">
        <v>16</v>
      </c>
    </row>
    <row r="189" spans="1:3" s="277" customFormat="1" ht="12.75" customHeight="1" x14ac:dyDescent="0.25">
      <c r="A189" s="280" t="s">
        <v>387</v>
      </c>
      <c r="B189" s="281" t="s">
        <v>0</v>
      </c>
      <c r="C189" s="282">
        <v>14.72</v>
      </c>
    </row>
    <row r="190" spans="1:3" s="277" customFormat="1" ht="12.75" customHeight="1" x14ac:dyDescent="0.25">
      <c r="A190" s="280" t="s">
        <v>388</v>
      </c>
      <c r="B190" s="281" t="s">
        <v>0</v>
      </c>
      <c r="C190" s="282">
        <v>29.6</v>
      </c>
    </row>
    <row r="191" spans="1:3" s="277" customFormat="1" ht="12.75" customHeight="1" x14ac:dyDescent="0.25">
      <c r="A191" s="280" t="s">
        <v>389</v>
      </c>
      <c r="B191" s="281" t="s">
        <v>0</v>
      </c>
      <c r="C191" s="282">
        <v>252.25</v>
      </c>
    </row>
    <row r="192" spans="1:3" s="277" customFormat="1" ht="12.75" customHeight="1" x14ac:dyDescent="0.25">
      <c r="A192" s="280" t="s">
        <v>390</v>
      </c>
      <c r="B192" s="281" t="s">
        <v>0</v>
      </c>
      <c r="C192" s="282">
        <v>76</v>
      </c>
    </row>
    <row r="193" spans="1:3" s="277" customFormat="1" ht="12.75" customHeight="1" x14ac:dyDescent="0.25">
      <c r="A193" s="280" t="s">
        <v>391</v>
      </c>
      <c r="B193" s="281" t="s">
        <v>0</v>
      </c>
      <c r="C193" s="282">
        <v>72</v>
      </c>
    </row>
    <row r="194" spans="1:3" s="277" customFormat="1" ht="12.75" customHeight="1" x14ac:dyDescent="0.25">
      <c r="A194" s="280" t="s">
        <v>392</v>
      </c>
      <c r="B194" s="281" t="s">
        <v>0</v>
      </c>
      <c r="C194" s="282">
        <v>151.19999999999999</v>
      </c>
    </row>
    <row r="195" spans="1:3" s="277" customFormat="1" ht="12.75" customHeight="1" x14ac:dyDescent="0.25">
      <c r="A195" s="280" t="s">
        <v>393</v>
      </c>
      <c r="B195" s="281" t="s">
        <v>0</v>
      </c>
      <c r="C195" s="282">
        <v>39.840000000000003</v>
      </c>
    </row>
    <row r="196" spans="1:3" s="277" customFormat="1" ht="12.75" customHeight="1" x14ac:dyDescent="0.25">
      <c r="A196" s="280" t="s">
        <v>394</v>
      </c>
      <c r="B196" s="281" t="s">
        <v>0</v>
      </c>
      <c r="C196" s="282">
        <v>143.63</v>
      </c>
    </row>
    <row r="197" spans="1:3" s="277" customFormat="1" ht="12.75" customHeight="1" x14ac:dyDescent="0.25">
      <c r="A197" s="280" t="s">
        <v>395</v>
      </c>
      <c r="B197" s="281" t="s">
        <v>0</v>
      </c>
      <c r="C197" s="282">
        <v>430.08</v>
      </c>
    </row>
    <row r="198" spans="1:3" s="277" customFormat="1" ht="12.75" customHeight="1" x14ac:dyDescent="0.25">
      <c r="A198" s="280" t="s">
        <v>396</v>
      </c>
      <c r="B198" s="281" t="s">
        <v>0</v>
      </c>
      <c r="C198" s="282">
        <v>40.68</v>
      </c>
    </row>
    <row r="199" spans="1:3" s="277" customFormat="1" ht="12.75" customHeight="1" x14ac:dyDescent="0.25">
      <c r="A199" s="280" t="s">
        <v>397</v>
      </c>
      <c r="B199" s="281" t="s">
        <v>0</v>
      </c>
      <c r="C199" s="282">
        <v>126</v>
      </c>
    </row>
    <row r="200" spans="1:3" s="277" customFormat="1" ht="12.75" customHeight="1" x14ac:dyDescent="0.25">
      <c r="A200" s="280" t="s">
        <v>398</v>
      </c>
      <c r="B200" s="281" t="s">
        <v>0</v>
      </c>
      <c r="C200" s="282">
        <v>183.04</v>
      </c>
    </row>
    <row r="201" spans="1:3" s="277" customFormat="1" ht="12.75" customHeight="1" x14ac:dyDescent="0.25">
      <c r="A201" s="280" t="s">
        <v>399</v>
      </c>
      <c r="B201" s="281" t="s">
        <v>0</v>
      </c>
      <c r="C201" s="282">
        <v>180.32</v>
      </c>
    </row>
    <row r="202" spans="1:3" s="277" customFormat="1" ht="12.75" customHeight="1" x14ac:dyDescent="0.25">
      <c r="A202" s="280" t="s">
        <v>400</v>
      </c>
      <c r="B202" s="281" t="s">
        <v>0</v>
      </c>
      <c r="C202" s="282">
        <v>67.69</v>
      </c>
    </row>
    <row r="203" spans="1:3" s="277" customFormat="1" ht="12.75" customHeight="1" x14ac:dyDescent="0.25">
      <c r="A203" s="280" t="s">
        <v>401</v>
      </c>
      <c r="B203" s="281" t="s">
        <v>0</v>
      </c>
      <c r="C203" s="282">
        <v>60</v>
      </c>
    </row>
    <row r="204" spans="1:3" s="277" customFormat="1" ht="12.75" customHeight="1" x14ac:dyDescent="0.25">
      <c r="A204" s="280" t="s">
        <v>402</v>
      </c>
      <c r="B204" s="281" t="s">
        <v>0</v>
      </c>
      <c r="C204" s="282">
        <v>230.87</v>
      </c>
    </row>
    <row r="205" spans="1:3" s="277" customFormat="1" ht="12.75" customHeight="1" x14ac:dyDescent="0.25">
      <c r="A205" s="280" t="s">
        <v>403</v>
      </c>
      <c r="B205" s="281" t="s">
        <v>0</v>
      </c>
      <c r="C205" s="282">
        <v>213.45</v>
      </c>
    </row>
    <row r="206" spans="1:3" s="277" customFormat="1" ht="12.75" customHeight="1" x14ac:dyDescent="0.25">
      <c r="A206" s="280" t="s">
        <v>404</v>
      </c>
      <c r="B206" s="281" t="s">
        <v>0</v>
      </c>
      <c r="C206" s="282">
        <v>233.2</v>
      </c>
    </row>
    <row r="207" spans="1:3" s="277" customFormat="1" ht="12.75" customHeight="1" x14ac:dyDescent="0.25">
      <c r="A207" s="280" t="s">
        <v>405</v>
      </c>
      <c r="B207" s="281" t="s">
        <v>0</v>
      </c>
      <c r="C207" s="282">
        <v>58</v>
      </c>
    </row>
    <row r="208" spans="1:3" s="277" customFormat="1" ht="12.75" customHeight="1" x14ac:dyDescent="0.25">
      <c r="A208" s="280" t="s">
        <v>406</v>
      </c>
      <c r="B208" s="281" t="s">
        <v>0</v>
      </c>
      <c r="C208" s="282">
        <v>270.45</v>
      </c>
    </row>
    <row r="209" spans="1:3" s="277" customFormat="1" ht="12.75" customHeight="1" x14ac:dyDescent="0.25">
      <c r="A209" s="280" t="s">
        <v>407</v>
      </c>
      <c r="B209" s="281" t="s">
        <v>0</v>
      </c>
      <c r="C209" s="282">
        <v>36.79</v>
      </c>
    </row>
    <row r="210" spans="1:3" s="277" customFormat="1" ht="12.75" customHeight="1" x14ac:dyDescent="0.25">
      <c r="A210" s="280" t="s">
        <v>408</v>
      </c>
      <c r="B210" s="281" t="s">
        <v>0</v>
      </c>
      <c r="C210" s="282">
        <v>58.73</v>
      </c>
    </row>
    <row r="211" spans="1:3" s="277" customFormat="1" ht="12.75" customHeight="1" x14ac:dyDescent="0.25">
      <c r="A211" s="280" t="s">
        <v>409</v>
      </c>
      <c r="B211" s="281" t="s">
        <v>0</v>
      </c>
      <c r="C211" s="282">
        <v>124.65</v>
      </c>
    </row>
    <row r="212" spans="1:3" s="277" customFormat="1" ht="12.75" customHeight="1" x14ac:dyDescent="0.25">
      <c r="A212" s="280" t="s">
        <v>410</v>
      </c>
      <c r="B212" s="281" t="s">
        <v>0</v>
      </c>
      <c r="C212" s="282">
        <v>27.6</v>
      </c>
    </row>
    <row r="213" spans="1:3" s="277" customFormat="1" ht="12.75" customHeight="1" x14ac:dyDescent="0.25">
      <c r="A213" s="280" t="s">
        <v>411</v>
      </c>
      <c r="B213" s="281" t="s">
        <v>0</v>
      </c>
      <c r="C213" s="282">
        <v>86.1</v>
      </c>
    </row>
    <row r="214" spans="1:3" s="277" customFormat="1" ht="12.75" customHeight="1" x14ac:dyDescent="0.25">
      <c r="A214" s="280" t="s">
        <v>412</v>
      </c>
      <c r="B214" s="281" t="s">
        <v>0</v>
      </c>
      <c r="C214" s="282">
        <v>116</v>
      </c>
    </row>
    <row r="215" spans="1:3" s="277" customFormat="1" ht="12.75" customHeight="1" x14ac:dyDescent="0.25">
      <c r="A215" s="280" t="s">
        <v>413</v>
      </c>
      <c r="B215" s="281" t="s">
        <v>0</v>
      </c>
      <c r="C215" s="282">
        <v>75.790000000000006</v>
      </c>
    </row>
    <row r="216" spans="1:3" s="277" customFormat="1" ht="12.75" customHeight="1" x14ac:dyDescent="0.25">
      <c r="A216" s="280" t="s">
        <v>414</v>
      </c>
      <c r="B216" s="281" t="s">
        <v>0</v>
      </c>
      <c r="C216" s="282">
        <v>121.8</v>
      </c>
    </row>
    <row r="217" spans="1:3" s="277" customFormat="1" ht="12.75" customHeight="1" x14ac:dyDescent="0.25">
      <c r="A217" s="280" t="s">
        <v>415</v>
      </c>
      <c r="B217" s="281" t="s">
        <v>0</v>
      </c>
      <c r="C217" s="282">
        <v>60.28</v>
      </c>
    </row>
    <row r="218" spans="1:3" s="277" customFormat="1" ht="12.75" customHeight="1" x14ac:dyDescent="0.25">
      <c r="A218" s="280" t="s">
        <v>416</v>
      </c>
      <c r="B218" s="281" t="s">
        <v>0</v>
      </c>
      <c r="C218" s="282">
        <v>400</v>
      </c>
    </row>
    <row r="219" spans="1:3" s="277" customFormat="1" ht="12.75" customHeight="1" x14ac:dyDescent="0.25">
      <c r="A219" s="280" t="s">
        <v>417</v>
      </c>
      <c r="B219" s="281" t="s">
        <v>0</v>
      </c>
      <c r="C219" s="282">
        <v>180.31</v>
      </c>
    </row>
    <row r="220" spans="1:3" s="277" customFormat="1" ht="12.75" customHeight="1" x14ac:dyDescent="0.25">
      <c r="A220" s="280" t="s">
        <v>418</v>
      </c>
      <c r="B220" s="281" t="s">
        <v>0</v>
      </c>
      <c r="C220" s="282">
        <v>132.66</v>
      </c>
    </row>
    <row r="221" spans="1:3" s="277" customFormat="1" ht="12.75" customHeight="1" x14ac:dyDescent="0.25">
      <c r="A221" s="280" t="s">
        <v>419</v>
      </c>
      <c r="B221" s="281" t="s">
        <v>0</v>
      </c>
      <c r="C221" s="282">
        <v>261.7</v>
      </c>
    </row>
    <row r="222" spans="1:3" s="277" customFormat="1" ht="12.75" customHeight="1" x14ac:dyDescent="0.25">
      <c r="A222" s="280" t="s">
        <v>420</v>
      </c>
      <c r="B222" s="281" t="s">
        <v>0</v>
      </c>
      <c r="C222" s="282">
        <v>84</v>
      </c>
    </row>
    <row r="223" spans="1:3" s="277" customFormat="1" ht="12.75" customHeight="1" x14ac:dyDescent="0.25">
      <c r="A223" s="280" t="s">
        <v>421</v>
      </c>
      <c r="B223" s="281" t="s">
        <v>0</v>
      </c>
      <c r="C223" s="282">
        <v>30</v>
      </c>
    </row>
    <row r="224" spans="1:3" s="277" customFormat="1" ht="12.75" customHeight="1" x14ac:dyDescent="0.25">
      <c r="A224" s="280" t="s">
        <v>422</v>
      </c>
      <c r="B224" s="281" t="s">
        <v>0</v>
      </c>
      <c r="C224" s="282">
        <v>141.76</v>
      </c>
    </row>
    <row r="225" spans="1:3" s="277" customFormat="1" ht="12.75" customHeight="1" x14ac:dyDescent="0.25">
      <c r="A225" s="280" t="s">
        <v>423</v>
      </c>
      <c r="B225" s="281" t="s">
        <v>0</v>
      </c>
      <c r="C225" s="282">
        <v>175.63</v>
      </c>
    </row>
    <row r="226" spans="1:3" s="277" customFormat="1" ht="12.75" customHeight="1" x14ac:dyDescent="0.25">
      <c r="A226" s="280" t="s">
        <v>424</v>
      </c>
      <c r="B226" s="281" t="s">
        <v>0</v>
      </c>
      <c r="C226" s="282">
        <v>339.24</v>
      </c>
    </row>
    <row r="227" spans="1:3" s="277" customFormat="1" ht="12.75" customHeight="1" x14ac:dyDescent="0.25">
      <c r="A227" s="280" t="s">
        <v>425</v>
      </c>
      <c r="B227" s="281" t="s">
        <v>0</v>
      </c>
      <c r="C227" s="282">
        <v>29.61</v>
      </c>
    </row>
    <row r="228" spans="1:3" s="277" customFormat="1" ht="12.75" customHeight="1" x14ac:dyDescent="0.25">
      <c r="A228" s="280" t="s">
        <v>426</v>
      </c>
      <c r="B228" s="281" t="s">
        <v>0</v>
      </c>
      <c r="C228" s="282">
        <v>18</v>
      </c>
    </row>
    <row r="229" spans="1:3" s="277" customFormat="1" ht="12.75" customHeight="1" x14ac:dyDescent="0.25">
      <c r="A229" s="280" t="s">
        <v>427</v>
      </c>
      <c r="B229" s="281" t="s">
        <v>0</v>
      </c>
      <c r="C229" s="282">
        <v>22.5</v>
      </c>
    </row>
    <row r="230" spans="1:3" s="277" customFormat="1" ht="12.75" customHeight="1" x14ac:dyDescent="0.25">
      <c r="A230" s="280" t="s">
        <v>428</v>
      </c>
      <c r="B230" s="281" t="s">
        <v>0</v>
      </c>
      <c r="C230" s="282">
        <v>149.4</v>
      </c>
    </row>
    <row r="231" spans="1:3" s="277" customFormat="1" ht="12.75" customHeight="1" x14ac:dyDescent="0.25">
      <c r="A231" s="280" t="s">
        <v>429</v>
      </c>
      <c r="B231" s="281" t="s">
        <v>0</v>
      </c>
      <c r="C231" s="282">
        <v>263.2</v>
      </c>
    </row>
    <row r="232" spans="1:3" s="277" customFormat="1" ht="12.75" customHeight="1" x14ac:dyDescent="0.25">
      <c r="A232" s="280" t="s">
        <v>430</v>
      </c>
      <c r="B232" s="281" t="s">
        <v>0</v>
      </c>
      <c r="C232" s="282">
        <v>401.81</v>
      </c>
    </row>
    <row r="233" spans="1:3" s="277" customFormat="1" ht="12.75" customHeight="1" x14ac:dyDescent="0.25">
      <c r="A233" s="280" t="s">
        <v>431</v>
      </c>
      <c r="B233" s="281" t="s">
        <v>0</v>
      </c>
      <c r="C233" s="282">
        <v>243.45</v>
      </c>
    </row>
    <row r="234" spans="1:3" s="277" customFormat="1" ht="12.75" customHeight="1" x14ac:dyDescent="0.25">
      <c r="A234" s="280" t="s">
        <v>432</v>
      </c>
      <c r="B234" s="281" t="s">
        <v>0</v>
      </c>
      <c r="C234" s="282">
        <v>245.86</v>
      </c>
    </row>
    <row r="235" spans="1:3" s="277" customFormat="1" ht="12.75" customHeight="1" x14ac:dyDescent="0.25">
      <c r="A235" s="280" t="s">
        <v>433</v>
      </c>
      <c r="B235" s="281" t="s">
        <v>0</v>
      </c>
      <c r="C235" s="282">
        <v>34.72</v>
      </c>
    </row>
    <row r="236" spans="1:3" s="277" customFormat="1" ht="12.75" customHeight="1" x14ac:dyDescent="0.25">
      <c r="A236" s="280" t="s">
        <v>434</v>
      </c>
      <c r="B236" s="281" t="s">
        <v>0</v>
      </c>
      <c r="C236" s="282">
        <v>64.8</v>
      </c>
    </row>
    <row r="237" spans="1:3" s="277" customFormat="1" ht="12.75" customHeight="1" x14ac:dyDescent="0.25">
      <c r="A237" s="280" t="s">
        <v>435</v>
      </c>
      <c r="B237" s="281" t="s">
        <v>0</v>
      </c>
      <c r="C237" s="282">
        <v>167.26</v>
      </c>
    </row>
    <row r="238" spans="1:3" s="277" customFormat="1" ht="12.75" customHeight="1" x14ac:dyDescent="0.25">
      <c r="A238" s="280" t="s">
        <v>436</v>
      </c>
      <c r="B238" s="281" t="s">
        <v>0</v>
      </c>
      <c r="C238" s="282">
        <v>92.24</v>
      </c>
    </row>
    <row r="239" spans="1:3" s="277" customFormat="1" ht="12.75" customHeight="1" x14ac:dyDescent="0.25">
      <c r="A239" s="280" t="s">
        <v>437</v>
      </c>
      <c r="B239" s="281" t="s">
        <v>0</v>
      </c>
      <c r="C239" s="282">
        <v>26</v>
      </c>
    </row>
    <row r="240" spans="1:3" s="277" customFormat="1" ht="12.75" customHeight="1" x14ac:dyDescent="0.25">
      <c r="A240" s="280" t="s">
        <v>438</v>
      </c>
      <c r="B240" s="281" t="s">
        <v>0</v>
      </c>
      <c r="C240" s="282">
        <v>228</v>
      </c>
    </row>
    <row r="241" spans="1:3" s="277" customFormat="1" ht="12.75" customHeight="1" x14ac:dyDescent="0.25">
      <c r="A241" s="280" t="s">
        <v>439</v>
      </c>
      <c r="B241" s="281" t="s">
        <v>0</v>
      </c>
      <c r="C241" s="282">
        <v>147.97</v>
      </c>
    </row>
    <row r="242" spans="1:3" s="277" customFormat="1" ht="12.75" customHeight="1" x14ac:dyDescent="0.25">
      <c r="A242" s="280" t="s">
        <v>440</v>
      </c>
      <c r="B242" s="281" t="s">
        <v>0</v>
      </c>
      <c r="C242" s="282">
        <v>142.5</v>
      </c>
    </row>
    <row r="243" spans="1:3" s="277" customFormat="1" ht="12.75" customHeight="1" x14ac:dyDescent="0.25">
      <c r="A243" s="280" t="s">
        <v>441</v>
      </c>
      <c r="B243" s="281" t="s">
        <v>0</v>
      </c>
      <c r="C243" s="282">
        <v>22.5</v>
      </c>
    </row>
    <row r="244" spans="1:3" s="277" customFormat="1" ht="12.75" customHeight="1" x14ac:dyDescent="0.25">
      <c r="A244" s="280" t="s">
        <v>442</v>
      </c>
      <c r="B244" s="281" t="s">
        <v>0</v>
      </c>
      <c r="C244" s="282">
        <v>290.93</v>
      </c>
    </row>
    <row r="245" spans="1:3" s="277" customFormat="1" ht="12.75" customHeight="1" x14ac:dyDescent="0.25">
      <c r="A245" s="280" t="s">
        <v>443</v>
      </c>
      <c r="B245" s="281" t="s">
        <v>0</v>
      </c>
      <c r="C245" s="282">
        <v>49.9</v>
      </c>
    </row>
    <row r="246" spans="1:3" s="277" customFormat="1" ht="12.75" customHeight="1" x14ac:dyDescent="0.25">
      <c r="A246" s="280" t="s">
        <v>444</v>
      </c>
      <c r="B246" s="281" t="s">
        <v>0</v>
      </c>
      <c r="C246" s="282">
        <v>111.21</v>
      </c>
    </row>
    <row r="247" spans="1:3" s="277" customFormat="1" ht="12.75" customHeight="1" x14ac:dyDescent="0.25">
      <c r="A247" s="280" t="s">
        <v>445</v>
      </c>
      <c r="B247" s="281" t="s">
        <v>0</v>
      </c>
      <c r="C247" s="282">
        <v>194.37</v>
      </c>
    </row>
    <row r="248" spans="1:3" s="277" customFormat="1" ht="12.75" customHeight="1" x14ac:dyDescent="0.25">
      <c r="A248" s="280" t="s">
        <v>446</v>
      </c>
      <c r="B248" s="281" t="s">
        <v>0</v>
      </c>
      <c r="C248" s="282">
        <v>12</v>
      </c>
    </row>
    <row r="249" spans="1:3" s="277" customFormat="1" ht="12.75" customHeight="1" x14ac:dyDescent="0.25">
      <c r="A249" s="280" t="s">
        <v>447</v>
      </c>
      <c r="B249" s="281" t="s">
        <v>0</v>
      </c>
      <c r="C249" s="282">
        <v>16</v>
      </c>
    </row>
    <row r="250" spans="1:3" s="277" customFormat="1" ht="12.75" customHeight="1" x14ac:dyDescent="0.25">
      <c r="A250" s="280" t="s">
        <v>448</v>
      </c>
      <c r="B250" s="281" t="s">
        <v>0</v>
      </c>
      <c r="C250" s="282">
        <v>279.94</v>
      </c>
    </row>
    <row r="251" spans="1:3" s="277" customFormat="1" ht="12.75" customHeight="1" x14ac:dyDescent="0.25">
      <c r="A251" s="280" t="s">
        <v>449</v>
      </c>
      <c r="B251" s="281" t="s">
        <v>0</v>
      </c>
      <c r="C251" s="282">
        <v>500</v>
      </c>
    </row>
    <row r="252" spans="1:3" s="277" customFormat="1" ht="12.75" customHeight="1" x14ac:dyDescent="0.25">
      <c r="A252" s="280" t="s">
        <v>450</v>
      </c>
      <c r="B252" s="281" t="s">
        <v>0</v>
      </c>
      <c r="C252" s="282">
        <v>62.5</v>
      </c>
    </row>
    <row r="253" spans="1:3" s="277" customFormat="1" ht="12.75" customHeight="1" x14ac:dyDescent="0.25">
      <c r="A253" s="280" t="s">
        <v>451</v>
      </c>
      <c r="B253" s="281" t="s">
        <v>0</v>
      </c>
      <c r="C253" s="282">
        <v>26.39</v>
      </c>
    </row>
    <row r="254" spans="1:3" s="277" customFormat="1" ht="12.75" customHeight="1" x14ac:dyDescent="0.25">
      <c r="A254" s="280" t="s">
        <v>452</v>
      </c>
      <c r="B254" s="281" t="s">
        <v>0</v>
      </c>
      <c r="C254" s="282">
        <v>16</v>
      </c>
    </row>
    <row r="255" spans="1:3" s="277" customFormat="1" ht="12.75" customHeight="1" x14ac:dyDescent="0.25">
      <c r="A255" s="280" t="s">
        <v>453</v>
      </c>
      <c r="B255" s="281" t="s">
        <v>0</v>
      </c>
      <c r="C255" s="282">
        <v>18</v>
      </c>
    </row>
    <row r="256" spans="1:3" s="277" customFormat="1" ht="12.75" customHeight="1" x14ac:dyDescent="0.25">
      <c r="A256" s="280" t="s">
        <v>454</v>
      </c>
      <c r="B256" s="281" t="s">
        <v>0</v>
      </c>
      <c r="C256" s="282">
        <v>26.89</v>
      </c>
    </row>
    <row r="257" spans="1:3" s="277" customFormat="1" ht="12.75" customHeight="1" x14ac:dyDescent="0.25">
      <c r="A257" s="280" t="s">
        <v>455</v>
      </c>
      <c r="B257" s="281" t="s">
        <v>0</v>
      </c>
      <c r="C257" s="282">
        <v>60</v>
      </c>
    </row>
    <row r="258" spans="1:3" s="277" customFormat="1" ht="12.75" customHeight="1" x14ac:dyDescent="0.25">
      <c r="A258" s="280" t="s">
        <v>456</v>
      </c>
      <c r="B258" s="281" t="s">
        <v>0</v>
      </c>
      <c r="C258" s="282">
        <v>26</v>
      </c>
    </row>
    <row r="259" spans="1:3" s="277" customFormat="1" ht="12.75" customHeight="1" x14ac:dyDescent="0.25">
      <c r="A259" s="280" t="s">
        <v>457</v>
      </c>
      <c r="B259" s="281" t="s">
        <v>0</v>
      </c>
      <c r="C259" s="282">
        <v>18.75</v>
      </c>
    </row>
    <row r="260" spans="1:3" s="277" customFormat="1" ht="12.75" customHeight="1" x14ac:dyDescent="0.25">
      <c r="A260" s="280" t="s">
        <v>458</v>
      </c>
      <c r="B260" s="281" t="s">
        <v>0</v>
      </c>
      <c r="C260" s="282">
        <v>110</v>
      </c>
    </row>
    <row r="261" spans="1:3" s="277" customFormat="1" ht="12.75" customHeight="1" x14ac:dyDescent="0.25">
      <c r="A261" s="280" t="s">
        <v>459</v>
      </c>
      <c r="B261" s="281" t="s">
        <v>0</v>
      </c>
      <c r="C261" s="282">
        <v>84.84</v>
      </c>
    </row>
    <row r="262" spans="1:3" s="277" customFormat="1" ht="12.75" customHeight="1" x14ac:dyDescent="0.25">
      <c r="A262" s="280" t="s">
        <v>460</v>
      </c>
      <c r="B262" s="281" t="s">
        <v>0</v>
      </c>
      <c r="C262" s="282">
        <v>50</v>
      </c>
    </row>
    <row r="263" spans="1:3" s="277" customFormat="1" ht="12.75" customHeight="1" x14ac:dyDescent="0.25">
      <c r="A263" s="280" t="s">
        <v>461</v>
      </c>
      <c r="B263" s="281" t="s">
        <v>0</v>
      </c>
      <c r="C263" s="282">
        <v>86.04</v>
      </c>
    </row>
    <row r="264" spans="1:3" s="277" customFormat="1" ht="12.75" customHeight="1" x14ac:dyDescent="0.25">
      <c r="A264" s="280" t="s">
        <v>462</v>
      </c>
      <c r="B264" s="281" t="s">
        <v>0</v>
      </c>
      <c r="C264" s="282">
        <v>12</v>
      </c>
    </row>
    <row r="265" spans="1:3" s="277" customFormat="1" ht="12.75" customHeight="1" x14ac:dyDescent="0.25">
      <c r="A265" s="280" t="s">
        <v>463</v>
      </c>
      <c r="B265" s="281" t="s">
        <v>0</v>
      </c>
      <c r="C265" s="282">
        <v>277.86</v>
      </c>
    </row>
    <row r="266" spans="1:3" s="277" customFormat="1" ht="12.75" customHeight="1" x14ac:dyDescent="0.25">
      <c r="A266" s="280" t="s">
        <v>464</v>
      </c>
      <c r="B266" s="281" t="s">
        <v>0</v>
      </c>
      <c r="C266" s="282">
        <v>38.24</v>
      </c>
    </row>
    <row r="267" spans="1:3" s="277" customFormat="1" ht="12.75" customHeight="1" x14ac:dyDescent="0.25">
      <c r="A267" s="280" t="s">
        <v>465</v>
      </c>
      <c r="B267" s="281" t="s">
        <v>0</v>
      </c>
      <c r="C267" s="282">
        <v>27.27</v>
      </c>
    </row>
    <row r="268" spans="1:3" s="277" customFormat="1" ht="12.75" customHeight="1" x14ac:dyDescent="0.25">
      <c r="A268" s="280" t="s">
        <v>466</v>
      </c>
      <c r="B268" s="281" t="s">
        <v>0</v>
      </c>
      <c r="C268" s="282">
        <v>25.81</v>
      </c>
    </row>
    <row r="269" spans="1:3" s="277" customFormat="1" ht="12.75" customHeight="1" x14ac:dyDescent="0.25">
      <c r="A269" s="280" t="s">
        <v>467</v>
      </c>
      <c r="B269" s="281" t="s">
        <v>0</v>
      </c>
      <c r="C269" s="282">
        <v>60</v>
      </c>
    </row>
    <row r="270" spans="1:3" s="277" customFormat="1" ht="12.75" customHeight="1" x14ac:dyDescent="0.25">
      <c r="A270" s="280" t="s">
        <v>468</v>
      </c>
      <c r="B270" s="281" t="s">
        <v>0</v>
      </c>
      <c r="C270" s="282">
        <v>45.22</v>
      </c>
    </row>
    <row r="271" spans="1:3" s="277" customFormat="1" ht="12.75" customHeight="1" x14ac:dyDescent="0.25">
      <c r="A271" s="280" t="s">
        <v>469</v>
      </c>
      <c r="B271" s="281" t="s">
        <v>0</v>
      </c>
      <c r="C271" s="282">
        <v>18.62</v>
      </c>
    </row>
    <row r="272" spans="1:3" s="277" customFormat="1" ht="12.75" customHeight="1" x14ac:dyDescent="0.25">
      <c r="A272" s="280" t="s">
        <v>470</v>
      </c>
      <c r="B272" s="281" t="s">
        <v>0</v>
      </c>
      <c r="C272" s="282">
        <v>28.44</v>
      </c>
    </row>
    <row r="273" spans="1:3" s="277" customFormat="1" ht="12.75" customHeight="1" x14ac:dyDescent="0.25">
      <c r="A273" s="280" t="s">
        <v>471</v>
      </c>
      <c r="B273" s="281" t="s">
        <v>0</v>
      </c>
      <c r="C273" s="282">
        <v>12</v>
      </c>
    </row>
    <row r="274" spans="1:3" s="277" customFormat="1" ht="12.75" customHeight="1" x14ac:dyDescent="0.25">
      <c r="A274" s="280" t="s">
        <v>472</v>
      </c>
      <c r="B274" s="281" t="s">
        <v>0</v>
      </c>
      <c r="C274" s="282">
        <v>166.08</v>
      </c>
    </row>
    <row r="275" spans="1:3" s="277" customFormat="1" ht="12.75" customHeight="1" x14ac:dyDescent="0.25">
      <c r="A275" s="280" t="s">
        <v>473</v>
      </c>
      <c r="B275" s="281" t="s">
        <v>0</v>
      </c>
      <c r="C275" s="282">
        <v>18</v>
      </c>
    </row>
    <row r="276" spans="1:3" s="277" customFormat="1" ht="12.75" customHeight="1" x14ac:dyDescent="0.25">
      <c r="A276" s="280" t="s">
        <v>474</v>
      </c>
      <c r="B276" s="281" t="s">
        <v>0</v>
      </c>
      <c r="C276" s="282">
        <v>93.21</v>
      </c>
    </row>
    <row r="277" spans="1:3" s="277" customFormat="1" ht="12.75" customHeight="1" x14ac:dyDescent="0.25">
      <c r="A277" s="280" t="s">
        <v>475</v>
      </c>
      <c r="B277" s="281" t="s">
        <v>0</v>
      </c>
      <c r="C277" s="282">
        <v>12.5</v>
      </c>
    </row>
    <row r="278" spans="1:3" s="277" customFormat="1" ht="12.75" customHeight="1" x14ac:dyDescent="0.25">
      <c r="A278" s="280" t="s">
        <v>476</v>
      </c>
      <c r="B278" s="281" t="s">
        <v>0</v>
      </c>
      <c r="C278" s="282">
        <v>12.49</v>
      </c>
    </row>
    <row r="279" spans="1:3" s="277" customFormat="1" ht="12.75" customHeight="1" x14ac:dyDescent="0.25">
      <c r="A279" s="280" t="s">
        <v>477</v>
      </c>
      <c r="B279" s="281" t="s">
        <v>0</v>
      </c>
      <c r="C279" s="282">
        <v>60</v>
      </c>
    </row>
    <row r="280" spans="1:3" s="277" customFormat="1" ht="12.75" customHeight="1" x14ac:dyDescent="0.25">
      <c r="A280" s="280" t="s">
        <v>478</v>
      </c>
      <c r="B280" s="281" t="s">
        <v>0</v>
      </c>
      <c r="C280" s="282">
        <v>12</v>
      </c>
    </row>
    <row r="281" spans="1:3" s="277" customFormat="1" ht="12.75" customHeight="1" x14ac:dyDescent="0.25">
      <c r="A281" s="280" t="s">
        <v>479</v>
      </c>
      <c r="B281" s="281" t="s">
        <v>0</v>
      </c>
      <c r="C281" s="282">
        <v>11.25</v>
      </c>
    </row>
    <row r="282" spans="1:3" s="277" customFormat="1" ht="12.75" customHeight="1" x14ac:dyDescent="0.25">
      <c r="A282" s="280" t="s">
        <v>480</v>
      </c>
      <c r="B282" s="281" t="s">
        <v>0</v>
      </c>
      <c r="C282" s="282">
        <v>378.2</v>
      </c>
    </row>
    <row r="283" spans="1:3" s="277" customFormat="1" ht="12.75" customHeight="1" x14ac:dyDescent="0.25">
      <c r="A283" s="280" t="s">
        <v>481</v>
      </c>
      <c r="B283" s="281" t="s">
        <v>0</v>
      </c>
      <c r="C283" s="282">
        <v>2.21</v>
      </c>
    </row>
    <row r="284" spans="1:3" s="277" customFormat="1" ht="12.75" customHeight="1" x14ac:dyDescent="0.25">
      <c r="A284" s="280" t="s">
        <v>482</v>
      </c>
      <c r="B284" s="281" t="s">
        <v>0</v>
      </c>
      <c r="C284" s="282">
        <v>436.94</v>
      </c>
    </row>
    <row r="285" spans="1:3" s="277" customFormat="1" ht="12.75" customHeight="1" x14ac:dyDescent="0.25">
      <c r="A285" s="280" t="s">
        <v>483</v>
      </c>
      <c r="B285" s="281" t="s">
        <v>0</v>
      </c>
      <c r="C285" s="282">
        <v>476.44</v>
      </c>
    </row>
    <row r="286" spans="1:3" s="277" customFormat="1" ht="12.75" customHeight="1" x14ac:dyDescent="0.25">
      <c r="A286" s="280" t="s">
        <v>484</v>
      </c>
      <c r="B286" s="281" t="s">
        <v>0</v>
      </c>
      <c r="C286" s="282">
        <v>80</v>
      </c>
    </row>
    <row r="287" spans="1:3" s="277" customFormat="1" ht="12.75" customHeight="1" x14ac:dyDescent="0.25">
      <c r="A287" s="280" t="s">
        <v>485</v>
      </c>
      <c r="B287" s="281" t="s">
        <v>0</v>
      </c>
      <c r="C287" s="282">
        <v>24.32</v>
      </c>
    </row>
    <row r="288" spans="1:3" s="277" customFormat="1" ht="12.75" customHeight="1" x14ac:dyDescent="0.25">
      <c r="A288" s="280" t="s">
        <v>486</v>
      </c>
      <c r="B288" s="281" t="s">
        <v>0</v>
      </c>
      <c r="C288" s="282">
        <v>130.34</v>
      </c>
    </row>
    <row r="289" spans="1:3" s="277" customFormat="1" ht="12.75" customHeight="1" x14ac:dyDescent="0.25">
      <c r="A289" s="280" t="s">
        <v>487</v>
      </c>
      <c r="B289" s="281" t="s">
        <v>0</v>
      </c>
      <c r="C289" s="282">
        <v>500</v>
      </c>
    </row>
    <row r="290" spans="1:3" s="277" customFormat="1" ht="12.75" customHeight="1" x14ac:dyDescent="0.25">
      <c r="A290" s="280" t="s">
        <v>488</v>
      </c>
      <c r="B290" s="281" t="s">
        <v>0</v>
      </c>
      <c r="C290" s="282">
        <v>94.95</v>
      </c>
    </row>
    <row r="291" spans="1:3" s="277" customFormat="1" ht="12.75" customHeight="1" x14ac:dyDescent="0.25">
      <c r="A291" s="280" t="s">
        <v>489</v>
      </c>
      <c r="B291" s="281" t="s">
        <v>0</v>
      </c>
      <c r="C291" s="282">
        <v>100</v>
      </c>
    </row>
    <row r="292" spans="1:3" s="277" customFormat="1" ht="12.75" customHeight="1" x14ac:dyDescent="0.25">
      <c r="A292" s="280" t="s">
        <v>490</v>
      </c>
      <c r="B292" s="281" t="s">
        <v>0</v>
      </c>
      <c r="C292" s="282">
        <v>500</v>
      </c>
    </row>
    <row r="293" spans="1:3" s="277" customFormat="1" ht="12.75" customHeight="1" x14ac:dyDescent="0.25">
      <c r="A293" s="280" t="s">
        <v>491</v>
      </c>
      <c r="B293" s="281" t="s">
        <v>0</v>
      </c>
      <c r="C293" s="282">
        <v>67.709999999999994</v>
      </c>
    </row>
    <row r="294" spans="1:3" s="277" customFormat="1" ht="12.75" customHeight="1" x14ac:dyDescent="0.25">
      <c r="A294" s="280" t="s">
        <v>492</v>
      </c>
      <c r="B294" s="281" t="s">
        <v>0</v>
      </c>
      <c r="C294" s="282">
        <v>147.74</v>
      </c>
    </row>
    <row r="295" spans="1:3" s="277" customFormat="1" ht="12.75" customHeight="1" x14ac:dyDescent="0.25">
      <c r="A295" s="280" t="s">
        <v>493</v>
      </c>
      <c r="B295" s="281" t="s">
        <v>0</v>
      </c>
      <c r="C295" s="282">
        <v>115.86</v>
      </c>
    </row>
    <row r="296" spans="1:3" s="277" customFormat="1" ht="12.75" customHeight="1" x14ac:dyDescent="0.25">
      <c r="A296" s="280" t="s">
        <v>494</v>
      </c>
      <c r="B296" s="281" t="s">
        <v>0</v>
      </c>
      <c r="C296" s="282">
        <v>18.43</v>
      </c>
    </row>
    <row r="297" spans="1:3" s="277" customFormat="1" ht="12.75" customHeight="1" x14ac:dyDescent="0.25">
      <c r="A297" s="280" t="s">
        <v>495</v>
      </c>
      <c r="B297" s="281" t="s">
        <v>0</v>
      </c>
      <c r="C297" s="282">
        <v>230.32</v>
      </c>
    </row>
    <row r="298" spans="1:3" s="277" customFormat="1" ht="12.75" customHeight="1" x14ac:dyDescent="0.25">
      <c r="A298" s="280" t="s">
        <v>496</v>
      </c>
      <c r="B298" s="281" t="s">
        <v>0</v>
      </c>
      <c r="C298" s="282">
        <v>200.92</v>
      </c>
    </row>
    <row r="299" spans="1:3" s="277" customFormat="1" ht="12.75" customHeight="1" x14ac:dyDescent="0.25">
      <c r="A299" s="280" t="s">
        <v>497</v>
      </c>
      <c r="B299" s="281" t="s">
        <v>0</v>
      </c>
      <c r="C299" s="282">
        <v>370.08</v>
      </c>
    </row>
    <row r="300" spans="1:3" s="277" customFormat="1" ht="12.75" customHeight="1" x14ac:dyDescent="0.25">
      <c r="A300" s="280" t="s">
        <v>498</v>
      </c>
      <c r="B300" s="281" t="s">
        <v>0</v>
      </c>
      <c r="C300" s="282">
        <v>250.66</v>
      </c>
    </row>
    <row r="301" spans="1:3" s="277" customFormat="1" ht="12.75" customHeight="1" x14ac:dyDescent="0.25">
      <c r="A301" s="280" t="s">
        <v>499</v>
      </c>
      <c r="B301" s="281" t="s">
        <v>500</v>
      </c>
      <c r="C301" s="282">
        <v>68.959999999999994</v>
      </c>
    </row>
    <row r="302" spans="1:3" s="277" customFormat="1" ht="12.75" customHeight="1" x14ac:dyDescent="0.25">
      <c r="A302" s="280" t="s">
        <v>501</v>
      </c>
      <c r="B302" s="281" t="s">
        <v>500</v>
      </c>
      <c r="C302" s="282">
        <v>66</v>
      </c>
    </row>
    <row r="303" spans="1:3" s="277" customFormat="1" ht="12.75" customHeight="1" x14ac:dyDescent="0.25">
      <c r="A303" s="280" t="s">
        <v>502</v>
      </c>
      <c r="B303" s="281" t="s">
        <v>500</v>
      </c>
      <c r="C303" s="282">
        <v>22.5</v>
      </c>
    </row>
    <row r="304" spans="1:3" s="277" customFormat="1" ht="12.75" customHeight="1" x14ac:dyDescent="0.25">
      <c r="A304" s="280" t="s">
        <v>503</v>
      </c>
      <c r="B304" s="281" t="s">
        <v>500</v>
      </c>
      <c r="C304" s="282">
        <v>10.01</v>
      </c>
    </row>
    <row r="305" spans="1:3" s="277" customFormat="1" ht="12.75" customHeight="1" x14ac:dyDescent="0.25">
      <c r="A305" s="280" t="s">
        <v>504</v>
      </c>
      <c r="B305" s="281" t="s">
        <v>500</v>
      </c>
      <c r="C305" s="282">
        <v>5.09</v>
      </c>
    </row>
    <row r="306" spans="1:3" s="277" customFormat="1" ht="12.75" customHeight="1" x14ac:dyDescent="0.25">
      <c r="A306" s="280" t="s">
        <v>505</v>
      </c>
      <c r="B306" s="281" t="s">
        <v>500</v>
      </c>
      <c r="C306" s="282">
        <v>24.55</v>
      </c>
    </row>
    <row r="307" spans="1:3" s="277" customFormat="1" ht="12.75" customHeight="1" x14ac:dyDescent="0.25">
      <c r="A307" s="280" t="s">
        <v>506</v>
      </c>
      <c r="B307" s="281" t="s">
        <v>500</v>
      </c>
      <c r="C307" s="282">
        <v>41.37</v>
      </c>
    </row>
    <row r="308" spans="1:3" s="277" customFormat="1" ht="12.75" customHeight="1" x14ac:dyDescent="0.25">
      <c r="A308" s="280" t="s">
        <v>507</v>
      </c>
      <c r="B308" s="281" t="s">
        <v>500</v>
      </c>
      <c r="C308" s="282">
        <v>16</v>
      </c>
    </row>
    <row r="309" spans="1:3" s="277" customFormat="1" ht="12.75" customHeight="1" x14ac:dyDescent="0.25">
      <c r="A309" s="280" t="s">
        <v>508</v>
      </c>
      <c r="B309" s="281" t="s">
        <v>500</v>
      </c>
      <c r="C309" s="282">
        <v>-66</v>
      </c>
    </row>
    <row r="310" spans="1:3" s="277" customFormat="1" ht="12.75" customHeight="1" x14ac:dyDescent="0.25">
      <c r="A310" s="280" t="s">
        <v>509</v>
      </c>
      <c r="B310" s="281" t="s">
        <v>500</v>
      </c>
      <c r="C310" s="282">
        <v>14.62</v>
      </c>
    </row>
    <row r="311" spans="1:3" s="277" customFormat="1" ht="12.75" customHeight="1" x14ac:dyDescent="0.25">
      <c r="A311" s="280" t="s">
        <v>510</v>
      </c>
      <c r="B311" s="281" t="s">
        <v>500</v>
      </c>
      <c r="C311" s="282">
        <v>16.62</v>
      </c>
    </row>
    <row r="312" spans="1:3" s="277" customFormat="1" ht="12.75" customHeight="1" x14ac:dyDescent="0.25">
      <c r="A312" s="280" t="s">
        <v>511</v>
      </c>
      <c r="B312" s="281" t="s">
        <v>500</v>
      </c>
      <c r="C312" s="282">
        <v>10.79</v>
      </c>
    </row>
    <row r="313" spans="1:3" s="277" customFormat="1" ht="12.75" customHeight="1" x14ac:dyDescent="0.25">
      <c r="A313" s="280" t="s">
        <v>512</v>
      </c>
      <c r="B313" s="281" t="s">
        <v>500</v>
      </c>
      <c r="C313" s="282">
        <v>20.36</v>
      </c>
    </row>
    <row r="314" spans="1:3" s="277" customFormat="1" ht="12.75" customHeight="1" x14ac:dyDescent="0.25">
      <c r="A314" s="280" t="s">
        <v>513</v>
      </c>
      <c r="B314" s="281" t="s">
        <v>514</v>
      </c>
      <c r="C314" s="282">
        <v>152.97999999999999</v>
      </c>
    </row>
    <row r="315" spans="1:3" s="277" customFormat="1" ht="12.75" customHeight="1" x14ac:dyDescent="0.25">
      <c r="A315" s="280" t="s">
        <v>515</v>
      </c>
      <c r="B315" s="281" t="s">
        <v>514</v>
      </c>
      <c r="C315" s="282">
        <v>293.5</v>
      </c>
    </row>
    <row r="316" spans="1:3" s="277" customFormat="1" ht="12.75" customHeight="1" x14ac:dyDescent="0.25">
      <c r="A316" s="280" t="s">
        <v>516</v>
      </c>
      <c r="B316" s="281" t="s">
        <v>514</v>
      </c>
      <c r="C316" s="282">
        <v>146.36000000000001</v>
      </c>
    </row>
    <row r="317" spans="1:3" s="277" customFormat="1" ht="12.75" customHeight="1" x14ac:dyDescent="0.25">
      <c r="A317" s="280" t="s">
        <v>517</v>
      </c>
      <c r="B317" s="281" t="s">
        <v>514</v>
      </c>
      <c r="C317" s="282">
        <v>18</v>
      </c>
    </row>
    <row r="318" spans="1:3" s="277" customFormat="1" ht="12.75" customHeight="1" x14ac:dyDescent="0.25">
      <c r="A318" s="280" t="s">
        <v>518</v>
      </c>
      <c r="B318" s="281" t="s">
        <v>514</v>
      </c>
      <c r="C318" s="282">
        <v>27.27</v>
      </c>
    </row>
    <row r="319" spans="1:3" s="277" customFormat="1" ht="12.75" customHeight="1" x14ac:dyDescent="0.25">
      <c r="A319" s="280" t="s">
        <v>519</v>
      </c>
      <c r="B319" s="281" t="s">
        <v>514</v>
      </c>
      <c r="C319" s="282">
        <v>37.5</v>
      </c>
    </row>
    <row r="320" spans="1:3" s="277" customFormat="1" ht="12.75" customHeight="1" x14ac:dyDescent="0.25">
      <c r="A320" s="280" t="s">
        <v>520</v>
      </c>
      <c r="B320" s="281" t="s">
        <v>514</v>
      </c>
      <c r="C320" s="282">
        <v>19.84</v>
      </c>
    </row>
    <row r="321" spans="1:3" s="277" customFormat="1" ht="12.75" customHeight="1" x14ac:dyDescent="0.25">
      <c r="A321" s="280" t="s">
        <v>521</v>
      </c>
      <c r="B321" s="281" t="s">
        <v>522</v>
      </c>
      <c r="C321" s="282">
        <v>322.37</v>
      </c>
    </row>
    <row r="322" spans="1:3" s="277" customFormat="1" ht="12.75" customHeight="1" x14ac:dyDescent="0.25">
      <c r="A322" s="280" t="s">
        <v>523</v>
      </c>
      <c r="B322" s="281" t="s">
        <v>522</v>
      </c>
      <c r="C322" s="282">
        <v>54</v>
      </c>
    </row>
    <row r="323" spans="1:3" s="277" customFormat="1" ht="12.75" customHeight="1" x14ac:dyDescent="0.25">
      <c r="A323" s="280" t="s">
        <v>524</v>
      </c>
      <c r="B323" s="281" t="s">
        <v>522</v>
      </c>
      <c r="C323" s="282">
        <v>18.75</v>
      </c>
    </row>
    <row r="324" spans="1:3" s="277" customFormat="1" ht="12.75" customHeight="1" x14ac:dyDescent="0.25">
      <c r="A324" s="280" t="s">
        <v>525</v>
      </c>
      <c r="B324" s="281" t="s">
        <v>522</v>
      </c>
      <c r="C324" s="282">
        <v>16.95</v>
      </c>
    </row>
    <row r="325" spans="1:3" s="277" customFormat="1" ht="12.75" customHeight="1" x14ac:dyDescent="0.25">
      <c r="A325" s="280" t="s">
        <v>526</v>
      </c>
      <c r="B325" s="281" t="s">
        <v>522</v>
      </c>
      <c r="C325" s="282">
        <v>416.96</v>
      </c>
    </row>
    <row r="326" spans="1:3" s="277" customFormat="1" ht="12.75" customHeight="1" x14ac:dyDescent="0.25">
      <c r="A326" s="280" t="s">
        <v>527</v>
      </c>
      <c r="B326" s="281" t="s">
        <v>522</v>
      </c>
      <c r="C326" s="282">
        <v>129.33000000000001</v>
      </c>
    </row>
    <row r="327" spans="1:3" s="277" customFormat="1" ht="12.75" customHeight="1" x14ac:dyDescent="0.25">
      <c r="A327" s="280" t="s">
        <v>528</v>
      </c>
      <c r="B327" s="281" t="s">
        <v>522</v>
      </c>
      <c r="C327" s="282">
        <v>123.33</v>
      </c>
    </row>
    <row r="328" spans="1:3" s="277" customFormat="1" ht="12.75" customHeight="1" x14ac:dyDescent="0.25">
      <c r="A328" s="280" t="s">
        <v>529</v>
      </c>
      <c r="B328" s="281" t="s">
        <v>522</v>
      </c>
      <c r="C328" s="282">
        <v>177.13</v>
      </c>
    </row>
    <row r="329" spans="1:3" s="277" customFormat="1" ht="12.75" customHeight="1" x14ac:dyDescent="0.25">
      <c r="A329" s="280" t="s">
        <v>530</v>
      </c>
      <c r="B329" s="281" t="s">
        <v>522</v>
      </c>
      <c r="C329" s="282">
        <v>149.78</v>
      </c>
    </row>
    <row r="330" spans="1:3" s="277" customFormat="1" ht="12.75" customHeight="1" x14ac:dyDescent="0.25">
      <c r="A330" s="280" t="s">
        <v>531</v>
      </c>
      <c r="B330" s="281" t="s">
        <v>522</v>
      </c>
      <c r="C330" s="282">
        <v>75.62</v>
      </c>
    </row>
    <row r="331" spans="1:3" s="277" customFormat="1" ht="12.75" customHeight="1" x14ac:dyDescent="0.25">
      <c r="A331" s="280" t="s">
        <v>532</v>
      </c>
      <c r="B331" s="281" t="s">
        <v>522</v>
      </c>
      <c r="C331" s="282">
        <v>37.31</v>
      </c>
    </row>
    <row r="332" spans="1:3" s="277" customFormat="1" ht="12.75" customHeight="1" x14ac:dyDescent="0.25">
      <c r="A332" s="280" t="s">
        <v>533</v>
      </c>
      <c r="B332" s="281" t="s">
        <v>522</v>
      </c>
      <c r="C332" s="282">
        <v>11.4</v>
      </c>
    </row>
    <row r="333" spans="1:3" s="277" customFormat="1" ht="12.75" customHeight="1" x14ac:dyDescent="0.25">
      <c r="A333" s="280" t="s">
        <v>534</v>
      </c>
      <c r="B333" s="281" t="s">
        <v>522</v>
      </c>
      <c r="C333" s="282">
        <v>4.3</v>
      </c>
    </row>
    <row r="334" spans="1:3" s="277" customFormat="1" ht="12.75" customHeight="1" x14ac:dyDescent="0.25">
      <c r="A334" s="280" t="s">
        <v>535</v>
      </c>
      <c r="B334" s="281" t="s">
        <v>536</v>
      </c>
      <c r="C334" s="282">
        <v>72</v>
      </c>
    </row>
    <row r="335" spans="1:3" s="277" customFormat="1" ht="12.75" customHeight="1" x14ac:dyDescent="0.25">
      <c r="A335" s="280" t="s">
        <v>537</v>
      </c>
      <c r="B335" s="281" t="s">
        <v>536</v>
      </c>
      <c r="C335" s="282">
        <v>81.72</v>
      </c>
    </row>
    <row r="336" spans="1:3" s="277" customFormat="1" ht="12.75" customHeight="1" x14ac:dyDescent="0.25">
      <c r="A336" s="280" t="s">
        <v>538</v>
      </c>
      <c r="B336" s="281" t="s">
        <v>536</v>
      </c>
      <c r="C336" s="282">
        <v>18</v>
      </c>
    </row>
    <row r="337" spans="1:3" s="277" customFormat="1" ht="12.75" customHeight="1" x14ac:dyDescent="0.25">
      <c r="A337" s="280" t="s">
        <v>539</v>
      </c>
      <c r="B337" s="281" t="s">
        <v>536</v>
      </c>
      <c r="C337" s="282">
        <v>23.4</v>
      </c>
    </row>
    <row r="338" spans="1:3" s="277" customFormat="1" ht="12.75" customHeight="1" x14ac:dyDescent="0.25">
      <c r="A338" s="280" t="s">
        <v>540</v>
      </c>
      <c r="B338" s="281" t="s">
        <v>536</v>
      </c>
      <c r="C338" s="282">
        <v>12</v>
      </c>
    </row>
    <row r="339" spans="1:3" s="277" customFormat="1" ht="12.75" customHeight="1" x14ac:dyDescent="0.25">
      <c r="A339" s="280" t="s">
        <v>541</v>
      </c>
      <c r="B339" s="281" t="s">
        <v>536</v>
      </c>
      <c r="C339" s="282">
        <v>12</v>
      </c>
    </row>
    <row r="340" spans="1:3" s="277" customFormat="1" ht="12.75" customHeight="1" x14ac:dyDescent="0.25">
      <c r="A340" s="280" t="s">
        <v>542</v>
      </c>
      <c r="B340" s="281" t="s">
        <v>536</v>
      </c>
      <c r="C340" s="282">
        <v>24.65</v>
      </c>
    </row>
    <row r="341" spans="1:3" s="277" customFormat="1" ht="12.75" customHeight="1" x14ac:dyDescent="0.25">
      <c r="A341" s="280" t="s">
        <v>543</v>
      </c>
      <c r="B341" s="281" t="s">
        <v>536</v>
      </c>
      <c r="C341" s="282">
        <v>33.299999999999997</v>
      </c>
    </row>
    <row r="342" spans="1:3" s="277" customFormat="1" ht="12.75" customHeight="1" x14ac:dyDescent="0.25">
      <c r="A342" s="280" t="s">
        <v>544</v>
      </c>
      <c r="B342" s="281" t="s">
        <v>536</v>
      </c>
      <c r="C342" s="282">
        <v>19.03</v>
      </c>
    </row>
    <row r="343" spans="1:3" s="277" customFormat="1" ht="12.75" customHeight="1" x14ac:dyDescent="0.25">
      <c r="A343" s="280" t="s">
        <v>545</v>
      </c>
      <c r="B343" s="281" t="s">
        <v>536</v>
      </c>
      <c r="C343" s="282">
        <v>7.78</v>
      </c>
    </row>
    <row r="344" spans="1:3" s="277" customFormat="1" ht="12.75" customHeight="1" x14ac:dyDescent="0.25">
      <c r="A344" s="280" t="s">
        <v>546</v>
      </c>
      <c r="B344" s="281" t="s">
        <v>536</v>
      </c>
      <c r="C344" s="282">
        <v>3.02</v>
      </c>
    </row>
    <row r="345" spans="1:3" s="277" customFormat="1" ht="12.75" customHeight="1" x14ac:dyDescent="0.25">
      <c r="A345" s="280" t="s">
        <v>547</v>
      </c>
      <c r="B345" s="281" t="s">
        <v>548</v>
      </c>
      <c r="C345" s="282">
        <v>100.19</v>
      </c>
    </row>
    <row r="346" spans="1:3" s="277" customFormat="1" ht="12.75" customHeight="1" x14ac:dyDescent="0.25">
      <c r="A346" s="280" t="s">
        <v>549</v>
      </c>
      <c r="B346" s="281" t="s">
        <v>548</v>
      </c>
      <c r="C346" s="282">
        <v>60</v>
      </c>
    </row>
    <row r="347" spans="1:3" s="277" customFormat="1" ht="12.75" customHeight="1" x14ac:dyDescent="0.25">
      <c r="A347" s="280" t="s">
        <v>550</v>
      </c>
      <c r="B347" s="281" t="s">
        <v>548</v>
      </c>
      <c r="C347" s="282">
        <v>307.29000000000002</v>
      </c>
    </row>
    <row r="348" spans="1:3" s="277" customFormat="1" ht="12.75" customHeight="1" x14ac:dyDescent="0.25">
      <c r="A348" s="280" t="s">
        <v>551</v>
      </c>
      <c r="B348" s="281" t="s">
        <v>548</v>
      </c>
      <c r="C348" s="282">
        <v>-518.4</v>
      </c>
    </row>
    <row r="349" spans="1:3" s="277" customFormat="1" ht="12.75" customHeight="1" x14ac:dyDescent="0.25">
      <c r="A349" s="280" t="s">
        <v>552</v>
      </c>
      <c r="B349" s="281" t="s">
        <v>548</v>
      </c>
      <c r="C349" s="282">
        <v>307.29000000000002</v>
      </c>
    </row>
    <row r="350" spans="1:3" s="277" customFormat="1" ht="12.75" customHeight="1" x14ac:dyDescent="0.25">
      <c r="A350" s="280" t="s">
        <v>553</v>
      </c>
      <c r="B350" s="281" t="s">
        <v>548</v>
      </c>
      <c r="C350" s="282">
        <v>63.91</v>
      </c>
    </row>
    <row r="351" spans="1:3" s="277" customFormat="1" ht="12.75" customHeight="1" x14ac:dyDescent="0.25">
      <c r="A351" s="280" t="s">
        <v>554</v>
      </c>
      <c r="B351" s="281" t="s">
        <v>548</v>
      </c>
      <c r="C351" s="282">
        <v>6.91</v>
      </c>
    </row>
    <row r="352" spans="1:3" s="277" customFormat="1" ht="12.75" customHeight="1" x14ac:dyDescent="0.25">
      <c r="A352" s="280" t="s">
        <v>555</v>
      </c>
      <c r="B352" s="281" t="s">
        <v>548</v>
      </c>
      <c r="C352" s="282">
        <v>29.68</v>
      </c>
    </row>
    <row r="353" spans="1:3" s="277" customFormat="1" ht="12.75" customHeight="1" x14ac:dyDescent="0.25">
      <c r="A353" s="280" t="s">
        <v>556</v>
      </c>
      <c r="B353" s="281" t="s">
        <v>548</v>
      </c>
      <c r="C353" s="282">
        <v>52.74</v>
      </c>
    </row>
    <row r="354" spans="1:3" s="277" customFormat="1" ht="12.75" customHeight="1" x14ac:dyDescent="0.25">
      <c r="A354" s="280" t="s">
        <v>557</v>
      </c>
      <c r="B354" s="281" t="s">
        <v>548</v>
      </c>
      <c r="C354" s="282">
        <v>107.43</v>
      </c>
    </row>
    <row r="355" spans="1:3" s="277" customFormat="1" ht="12.75" customHeight="1" x14ac:dyDescent="0.25">
      <c r="A355" s="280" t="s">
        <v>558</v>
      </c>
      <c r="B355" s="281" t="s">
        <v>559</v>
      </c>
      <c r="C355" s="282">
        <v>131.63999999999999</v>
      </c>
    </row>
    <row r="356" spans="1:3" s="277" customFormat="1" ht="12.75" customHeight="1" x14ac:dyDescent="0.25">
      <c r="A356" s="280" t="s">
        <v>560</v>
      </c>
      <c r="B356" s="281" t="s">
        <v>559</v>
      </c>
      <c r="C356" s="282">
        <v>252.56</v>
      </c>
    </row>
    <row r="357" spans="1:3" s="277" customFormat="1" ht="12.75" customHeight="1" x14ac:dyDescent="0.25">
      <c r="A357" s="280" t="s">
        <v>561</v>
      </c>
      <c r="B357" s="281" t="s">
        <v>559</v>
      </c>
      <c r="C357" s="282">
        <v>125.94</v>
      </c>
    </row>
    <row r="358" spans="1:3" s="277" customFormat="1" ht="12.75" customHeight="1" x14ac:dyDescent="0.25">
      <c r="A358" s="280" t="s">
        <v>562</v>
      </c>
      <c r="B358" s="281" t="s">
        <v>559</v>
      </c>
      <c r="C358" s="282">
        <v>75</v>
      </c>
    </row>
    <row r="359" spans="1:3" s="277" customFormat="1" ht="12.75" customHeight="1" x14ac:dyDescent="0.25">
      <c r="A359" s="280" t="s">
        <v>563</v>
      </c>
      <c r="B359" s="281" t="s">
        <v>559</v>
      </c>
      <c r="C359" s="282">
        <v>1.21</v>
      </c>
    </row>
    <row r="360" spans="1:3" s="277" customFormat="1" ht="12.75" customHeight="1" x14ac:dyDescent="0.25">
      <c r="A360" s="280" t="s">
        <v>564</v>
      </c>
      <c r="B360" s="281" t="s">
        <v>559</v>
      </c>
      <c r="C360" s="282">
        <v>12.08</v>
      </c>
    </row>
    <row r="361" spans="1:3" s="277" customFormat="1" ht="12.75" customHeight="1" x14ac:dyDescent="0.25">
      <c r="A361" s="280" t="s">
        <v>565</v>
      </c>
      <c r="B361" s="281" t="s">
        <v>566</v>
      </c>
      <c r="C361" s="282">
        <v>53.6</v>
      </c>
    </row>
    <row r="362" spans="1:3" s="277" customFormat="1" ht="12.75" customHeight="1" x14ac:dyDescent="0.25">
      <c r="A362" s="280" t="s">
        <v>567</v>
      </c>
      <c r="B362" s="281" t="s">
        <v>566</v>
      </c>
      <c r="C362" s="282">
        <v>150.94999999999999</v>
      </c>
    </row>
    <row r="363" spans="1:3" s="277" customFormat="1" ht="12.75" customHeight="1" x14ac:dyDescent="0.25">
      <c r="A363" s="280" t="s">
        <v>568</v>
      </c>
      <c r="B363" s="281" t="s">
        <v>566</v>
      </c>
      <c r="C363" s="282">
        <v>32.979999999999997</v>
      </c>
    </row>
    <row r="364" spans="1:3" s="277" customFormat="1" ht="12.75" customHeight="1" x14ac:dyDescent="0.25">
      <c r="A364" s="280" t="s">
        <v>569</v>
      </c>
      <c r="B364" s="281" t="s">
        <v>566</v>
      </c>
      <c r="C364" s="282">
        <v>17.79</v>
      </c>
    </row>
    <row r="365" spans="1:3" s="277" customFormat="1" ht="12.75" customHeight="1" x14ac:dyDescent="0.25">
      <c r="A365" s="280" t="s">
        <v>570</v>
      </c>
      <c r="B365" s="281" t="s">
        <v>566</v>
      </c>
      <c r="C365" s="282">
        <v>12</v>
      </c>
    </row>
    <row r="366" spans="1:3" s="277" customFormat="1" ht="12.75" customHeight="1" x14ac:dyDescent="0.25">
      <c r="A366" s="280" t="s">
        <v>571</v>
      </c>
      <c r="B366" s="281" t="s">
        <v>566</v>
      </c>
      <c r="C366" s="282">
        <v>12.5</v>
      </c>
    </row>
    <row r="367" spans="1:3" s="277" customFormat="1" ht="12.75" customHeight="1" x14ac:dyDescent="0.25">
      <c r="A367" s="280" t="s">
        <v>572</v>
      </c>
      <c r="B367" s="281" t="s">
        <v>566</v>
      </c>
      <c r="C367" s="282">
        <v>2.0299999999999998</v>
      </c>
    </row>
    <row r="368" spans="1:3" s="277" customFormat="1" ht="12.75" customHeight="1" x14ac:dyDescent="0.25">
      <c r="A368" s="280" t="s">
        <v>573</v>
      </c>
      <c r="B368" s="281" t="s">
        <v>566</v>
      </c>
      <c r="C368" s="282">
        <v>50.74</v>
      </c>
    </row>
    <row r="369" spans="1:3" s="277" customFormat="1" ht="12.75" customHeight="1" x14ac:dyDescent="0.25">
      <c r="A369" s="280" t="s">
        <v>574</v>
      </c>
      <c r="B369" s="281" t="s">
        <v>575</v>
      </c>
      <c r="C369" s="282">
        <v>74.209999999999994</v>
      </c>
    </row>
    <row r="370" spans="1:3" s="277" customFormat="1" ht="12.75" customHeight="1" x14ac:dyDescent="0.25">
      <c r="A370" s="280" t="s">
        <v>576</v>
      </c>
      <c r="B370" s="281" t="s">
        <v>575</v>
      </c>
      <c r="C370" s="282">
        <v>37.46</v>
      </c>
    </row>
    <row r="371" spans="1:3" s="277" customFormat="1" ht="12.75" customHeight="1" x14ac:dyDescent="0.25">
      <c r="A371" s="280" t="s">
        <v>577</v>
      </c>
      <c r="B371" s="281" t="s">
        <v>575</v>
      </c>
      <c r="C371" s="282">
        <v>16.29</v>
      </c>
    </row>
    <row r="372" spans="1:3" s="277" customFormat="1" ht="12.75" customHeight="1" x14ac:dyDescent="0.25">
      <c r="A372" s="280" t="s">
        <v>578</v>
      </c>
      <c r="B372" s="281" t="s">
        <v>575</v>
      </c>
      <c r="C372" s="282">
        <v>9.9700000000000006</v>
      </c>
    </row>
    <row r="373" spans="1:3" s="277" customFormat="1" ht="12.75" customHeight="1" x14ac:dyDescent="0.25">
      <c r="A373" s="280" t="s">
        <v>579</v>
      </c>
      <c r="B373" s="281" t="s">
        <v>580</v>
      </c>
      <c r="C373" s="282">
        <v>243.42</v>
      </c>
    </row>
    <row r="374" spans="1:3" s="277" customFormat="1" ht="12.75" customHeight="1" x14ac:dyDescent="0.25">
      <c r="A374" s="280" t="s">
        <v>581</v>
      </c>
      <c r="B374" s="281" t="s">
        <v>580</v>
      </c>
      <c r="C374" s="282">
        <v>36.450000000000003</v>
      </c>
    </row>
    <row r="375" spans="1:3" s="277" customFormat="1" ht="12.75" customHeight="1" x14ac:dyDescent="0.25">
      <c r="A375" s="280" t="s">
        <v>582</v>
      </c>
      <c r="B375" s="281" t="s">
        <v>580</v>
      </c>
      <c r="C375" s="282">
        <v>16.8</v>
      </c>
    </row>
    <row r="376" spans="1:3" s="277" customFormat="1" ht="12.75" customHeight="1" x14ac:dyDescent="0.25">
      <c r="A376" s="280" t="s">
        <v>583</v>
      </c>
      <c r="B376" s="281" t="s">
        <v>580</v>
      </c>
      <c r="C376" s="282">
        <v>15</v>
      </c>
    </row>
    <row r="377" spans="1:3" s="277" customFormat="1" ht="12.75" customHeight="1" x14ac:dyDescent="0.25">
      <c r="A377" s="280" t="s">
        <v>584</v>
      </c>
      <c r="B377" s="281" t="s">
        <v>580</v>
      </c>
      <c r="C377" s="282">
        <v>44.8</v>
      </c>
    </row>
    <row r="378" spans="1:3" s="277" customFormat="1" ht="12.75" customHeight="1" x14ac:dyDescent="0.25">
      <c r="A378" s="280" t="s">
        <v>585</v>
      </c>
      <c r="B378" s="281" t="s">
        <v>580</v>
      </c>
      <c r="C378" s="282">
        <v>120.24</v>
      </c>
    </row>
    <row r="379" spans="1:3" s="277" customFormat="1" ht="12.75" customHeight="1" x14ac:dyDescent="0.25">
      <c r="A379" s="280" t="s">
        <v>586</v>
      </c>
      <c r="B379" s="281" t="s">
        <v>580</v>
      </c>
      <c r="C379" s="282">
        <v>244.15</v>
      </c>
    </row>
    <row r="380" spans="1:3" s="277" customFormat="1" ht="12.75" customHeight="1" x14ac:dyDescent="0.25">
      <c r="A380" s="280" t="s">
        <v>587</v>
      </c>
      <c r="B380" s="281" t="s">
        <v>580</v>
      </c>
      <c r="C380" s="282">
        <v>47.28</v>
      </c>
    </row>
    <row r="381" spans="1:3" s="277" customFormat="1" ht="12.75" customHeight="1" x14ac:dyDescent="0.25">
      <c r="A381" s="280" t="s">
        <v>588</v>
      </c>
      <c r="B381" s="281" t="s">
        <v>580</v>
      </c>
      <c r="C381" s="282">
        <v>82.73</v>
      </c>
    </row>
    <row r="382" spans="1:3" s="277" customFormat="1" ht="12.75" customHeight="1" x14ac:dyDescent="0.25">
      <c r="A382" s="280" t="s">
        <v>589</v>
      </c>
      <c r="B382" s="281" t="s">
        <v>580</v>
      </c>
      <c r="C382" s="282">
        <v>101.02</v>
      </c>
    </row>
    <row r="383" spans="1:3" s="277" customFormat="1" ht="12.75" customHeight="1" x14ac:dyDescent="0.25">
      <c r="A383" s="280" t="s">
        <v>590</v>
      </c>
      <c r="B383" s="281" t="s">
        <v>580</v>
      </c>
      <c r="C383" s="282">
        <v>143.28</v>
      </c>
    </row>
    <row r="384" spans="1:3" s="277" customFormat="1" ht="12.75" customHeight="1" x14ac:dyDescent="0.25">
      <c r="A384" s="280" t="s">
        <v>591</v>
      </c>
      <c r="B384" s="281" t="s">
        <v>580</v>
      </c>
      <c r="C384" s="282">
        <v>9.84</v>
      </c>
    </row>
    <row r="385" spans="1:3" s="277" customFormat="1" ht="12.75" customHeight="1" x14ac:dyDescent="0.25">
      <c r="A385" s="280" t="s">
        <v>592</v>
      </c>
      <c r="B385" s="281" t="s">
        <v>580</v>
      </c>
      <c r="C385" s="282">
        <v>174.49</v>
      </c>
    </row>
    <row r="386" spans="1:3" s="277" customFormat="1" ht="12.75" customHeight="1" x14ac:dyDescent="0.25">
      <c r="A386" s="280" t="s">
        <v>593</v>
      </c>
      <c r="B386" s="281" t="s">
        <v>580</v>
      </c>
      <c r="C386" s="282">
        <v>229.26</v>
      </c>
    </row>
    <row r="387" spans="1:3" s="277" customFormat="1" ht="12.75" customHeight="1" x14ac:dyDescent="0.25">
      <c r="A387" s="280" t="s">
        <v>594</v>
      </c>
      <c r="B387" s="281" t="s">
        <v>595</v>
      </c>
      <c r="C387" s="282">
        <v>113.69</v>
      </c>
    </row>
    <row r="388" spans="1:3" s="277" customFormat="1" ht="12.75" customHeight="1" x14ac:dyDescent="0.25">
      <c r="A388" s="280" t="s">
        <v>596</v>
      </c>
      <c r="B388" s="281" t="s">
        <v>595</v>
      </c>
      <c r="C388" s="282">
        <v>201.69</v>
      </c>
    </row>
    <row r="389" spans="1:3" s="277" customFormat="1" ht="12.75" customHeight="1" x14ac:dyDescent="0.25">
      <c r="A389" s="280" t="s">
        <v>597</v>
      </c>
      <c r="B389" s="281" t="s">
        <v>595</v>
      </c>
      <c r="C389" s="282">
        <v>100.58</v>
      </c>
    </row>
    <row r="390" spans="1:3" s="277" customFormat="1" ht="12.75" customHeight="1" x14ac:dyDescent="0.25">
      <c r="A390" s="280" t="s">
        <v>598</v>
      </c>
      <c r="B390" s="281" t="s">
        <v>595</v>
      </c>
      <c r="C390" s="282">
        <v>16.670000000000002</v>
      </c>
    </row>
    <row r="391" spans="1:3" s="277" customFormat="1" ht="12.75" customHeight="1" x14ac:dyDescent="0.25">
      <c r="A391" s="280" t="s">
        <v>599</v>
      </c>
      <c r="B391" s="281" t="s">
        <v>595</v>
      </c>
      <c r="C391" s="282">
        <v>53.84</v>
      </c>
    </row>
    <row r="392" spans="1:3" s="277" customFormat="1" ht="12.75" customHeight="1" x14ac:dyDescent="0.25">
      <c r="A392" s="280" t="s">
        <v>600</v>
      </c>
      <c r="B392" s="281" t="s">
        <v>601</v>
      </c>
      <c r="C392" s="282">
        <v>11.25</v>
      </c>
    </row>
    <row r="393" spans="1:3" s="277" customFormat="1" ht="12.75" customHeight="1" x14ac:dyDescent="0.25">
      <c r="A393" s="280" t="s">
        <v>602</v>
      </c>
      <c r="B393" s="281" t="s">
        <v>601</v>
      </c>
      <c r="C393" s="282">
        <v>60</v>
      </c>
    </row>
    <row r="394" spans="1:3" s="277" customFormat="1" ht="12.75" customHeight="1" x14ac:dyDescent="0.25">
      <c r="A394" s="280" t="s">
        <v>603</v>
      </c>
      <c r="B394" s="281" t="s">
        <v>601</v>
      </c>
      <c r="C394" s="282">
        <v>485.39</v>
      </c>
    </row>
    <row r="395" spans="1:3" s="277" customFormat="1" ht="12.75" customHeight="1" x14ac:dyDescent="0.25">
      <c r="A395" s="280" t="s">
        <v>604</v>
      </c>
      <c r="B395" s="281" t="s">
        <v>601</v>
      </c>
      <c r="C395" s="282">
        <v>75.95</v>
      </c>
    </row>
    <row r="396" spans="1:3" s="277" customFormat="1" ht="12.75" customHeight="1" x14ac:dyDescent="0.25">
      <c r="A396" s="280" t="s">
        <v>605</v>
      </c>
      <c r="B396" s="281" t="s">
        <v>601</v>
      </c>
      <c r="C396" s="282">
        <v>177.25</v>
      </c>
    </row>
    <row r="397" spans="1:3" s="277" customFormat="1" ht="12.75" customHeight="1" x14ac:dyDescent="0.25">
      <c r="A397" s="280" t="s">
        <v>606</v>
      </c>
      <c r="B397" s="281" t="s">
        <v>601</v>
      </c>
      <c r="C397" s="282">
        <v>249.85</v>
      </c>
    </row>
    <row r="398" spans="1:3" s="277" customFormat="1" ht="12.75" customHeight="1" x14ac:dyDescent="0.25">
      <c r="A398" s="280" t="s">
        <v>607</v>
      </c>
      <c r="B398" s="281" t="s">
        <v>601</v>
      </c>
      <c r="C398" s="282">
        <v>90</v>
      </c>
    </row>
    <row r="399" spans="1:3" s="277" customFormat="1" ht="12.75" customHeight="1" x14ac:dyDescent="0.25">
      <c r="A399" s="280" t="s">
        <v>608</v>
      </c>
      <c r="B399" s="281" t="s">
        <v>601</v>
      </c>
      <c r="C399" s="282">
        <v>271.62</v>
      </c>
    </row>
    <row r="400" spans="1:3" s="277" customFormat="1" ht="12.75" customHeight="1" x14ac:dyDescent="0.25">
      <c r="A400" s="280" t="s">
        <v>609</v>
      </c>
      <c r="B400" s="281" t="s">
        <v>601</v>
      </c>
      <c r="C400" s="282">
        <v>293</v>
      </c>
    </row>
    <row r="401" spans="1:3" s="277" customFormat="1" ht="12.75" customHeight="1" x14ac:dyDescent="0.25">
      <c r="A401" s="280" t="s">
        <v>610</v>
      </c>
      <c r="B401" s="281" t="s">
        <v>601</v>
      </c>
      <c r="C401" s="282">
        <v>3.23</v>
      </c>
    </row>
    <row r="402" spans="1:3" s="277" customFormat="1" ht="12.75" customHeight="1" x14ac:dyDescent="0.25">
      <c r="A402" s="280" t="s">
        <v>611</v>
      </c>
      <c r="B402" s="281" t="s">
        <v>601</v>
      </c>
      <c r="C402" s="282">
        <v>31.92</v>
      </c>
    </row>
    <row r="403" spans="1:3" s="277" customFormat="1" ht="12.75" customHeight="1" x14ac:dyDescent="0.25">
      <c r="A403" s="280" t="s">
        <v>612</v>
      </c>
      <c r="B403" s="281" t="s">
        <v>601</v>
      </c>
      <c r="C403" s="282">
        <v>11.12</v>
      </c>
    </row>
    <row r="404" spans="1:3" s="277" customFormat="1" ht="12.75" customHeight="1" x14ac:dyDescent="0.25">
      <c r="A404" s="280" t="s">
        <v>613</v>
      </c>
      <c r="B404" s="281" t="s">
        <v>601</v>
      </c>
      <c r="C404" s="282">
        <v>110.99</v>
      </c>
    </row>
    <row r="405" spans="1:3" s="277" customFormat="1" ht="12.75" customHeight="1" x14ac:dyDescent="0.25">
      <c r="A405" s="280" t="s">
        <v>614</v>
      </c>
      <c r="B405" s="281" t="s">
        <v>601</v>
      </c>
      <c r="C405" s="282">
        <v>17.91</v>
      </c>
    </row>
    <row r="406" spans="1:3" s="277" customFormat="1" ht="12.75" customHeight="1" x14ac:dyDescent="0.25">
      <c r="A406" s="280" t="s">
        <v>615</v>
      </c>
      <c r="B406" s="281" t="s">
        <v>616</v>
      </c>
      <c r="C406" s="282">
        <v>167.97</v>
      </c>
    </row>
    <row r="407" spans="1:3" s="277" customFormat="1" ht="12.75" customHeight="1" x14ac:dyDescent="0.25">
      <c r="A407" s="280" t="s">
        <v>617</v>
      </c>
      <c r="B407" s="281" t="s">
        <v>616</v>
      </c>
      <c r="C407" s="282">
        <v>322.24</v>
      </c>
    </row>
    <row r="408" spans="1:3" s="277" customFormat="1" ht="12.75" customHeight="1" x14ac:dyDescent="0.25">
      <c r="A408" s="280" t="s">
        <v>618</v>
      </c>
      <c r="B408" s="281" t="s">
        <v>616</v>
      </c>
      <c r="C408" s="282">
        <v>50.25</v>
      </c>
    </row>
    <row r="409" spans="1:3" s="277" customFormat="1" ht="12.75" customHeight="1" x14ac:dyDescent="0.25">
      <c r="A409" s="280" t="s">
        <v>619</v>
      </c>
      <c r="B409" s="281" t="s">
        <v>616</v>
      </c>
      <c r="C409" s="282">
        <v>24.49</v>
      </c>
    </row>
    <row r="410" spans="1:3" s="277" customFormat="1" ht="12.75" customHeight="1" x14ac:dyDescent="0.25">
      <c r="A410" s="280" t="s">
        <v>620</v>
      </c>
      <c r="B410" s="281" t="s">
        <v>616</v>
      </c>
      <c r="C410" s="282">
        <v>85.95</v>
      </c>
    </row>
    <row r="411" spans="1:3" s="277" customFormat="1" ht="12.75" customHeight="1" x14ac:dyDescent="0.25">
      <c r="A411" s="280" t="s">
        <v>621</v>
      </c>
      <c r="B411" s="281" t="s">
        <v>616</v>
      </c>
      <c r="C411" s="282">
        <v>93.77</v>
      </c>
    </row>
    <row r="412" spans="1:3" s="277" customFormat="1" ht="12.75" customHeight="1" thickBot="1" x14ac:dyDescent="0.3">
      <c r="A412" s="280" t="s">
        <v>622</v>
      </c>
      <c r="B412" s="281" t="s">
        <v>616</v>
      </c>
      <c r="C412" s="282">
        <v>18.88</v>
      </c>
    </row>
    <row r="413" spans="1:3" ht="12.75" customHeight="1" thickBot="1" x14ac:dyDescent="0.3">
      <c r="A413" s="283"/>
      <c r="B413" s="284" t="s">
        <v>623</v>
      </c>
      <c r="C413" s="285">
        <f>SUM(C$13:C412)</f>
        <v>45786.790000000023</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REPORTING&amp;RMIDDLESEX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92</v>
      </c>
      <c r="B4" s="493"/>
      <c r="C4" s="493"/>
      <c r="D4" s="493"/>
      <c r="E4" s="493"/>
      <c r="F4" s="494"/>
    </row>
    <row r="5" spans="1:6" x14ac:dyDescent="0.25">
      <c r="A5" s="492" t="s">
        <v>624</v>
      </c>
      <c r="B5" s="493"/>
      <c r="C5" s="493"/>
      <c r="D5" s="493"/>
      <c r="E5" s="493"/>
      <c r="F5" s="494"/>
    </row>
    <row r="6" spans="1:6" ht="16.5" customHeight="1" thickBot="1" x14ac:dyDescent="0.3">
      <c r="A6" s="504"/>
      <c r="B6" s="505"/>
      <c r="C6" s="505"/>
      <c r="D6" s="505"/>
      <c r="E6" s="505"/>
      <c r="F6" s="506"/>
    </row>
    <row r="7" spans="1:6" ht="16.5" customHeight="1" thickBot="1" x14ac:dyDescent="0.3">
      <c r="A7" s="511" t="s">
        <v>625</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626</v>
      </c>
      <c r="B9" s="292" t="s">
        <v>627</v>
      </c>
      <c r="C9" s="293" t="s">
        <v>628</v>
      </c>
      <c r="D9" s="293" t="s">
        <v>629</v>
      </c>
      <c r="E9" s="293" t="s">
        <v>630</v>
      </c>
      <c r="F9" s="294" t="s">
        <v>631</v>
      </c>
    </row>
    <row r="10" spans="1:6" x14ac:dyDescent="0.25">
      <c r="A10" s="295"/>
      <c r="B10" s="296"/>
      <c r="C10" s="297"/>
      <c r="D10" s="297"/>
      <c r="E10" s="297"/>
      <c r="F10" s="298"/>
    </row>
    <row r="11" spans="1:6" x14ac:dyDescent="0.25">
      <c r="A11" s="299" t="s">
        <v>96</v>
      </c>
      <c r="B11" s="513" t="s">
        <v>632</v>
      </c>
      <c r="C11" s="514"/>
      <c r="D11" s="514"/>
      <c r="E11" s="514"/>
      <c r="F11" s="514"/>
    </row>
    <row r="12" spans="1:6" x14ac:dyDescent="0.25">
      <c r="A12" s="507"/>
      <c r="B12" s="508"/>
      <c r="C12" s="508"/>
      <c r="D12" s="508"/>
      <c r="E12" s="508"/>
      <c r="F12" s="508"/>
    </row>
    <row r="13" spans="1:6" x14ac:dyDescent="0.25">
      <c r="A13" s="299" t="s">
        <v>97</v>
      </c>
      <c r="B13" s="515" t="s">
        <v>633</v>
      </c>
      <c r="C13" s="516"/>
      <c r="D13" s="516"/>
      <c r="E13" s="516"/>
      <c r="F13" s="516"/>
    </row>
    <row r="14" spans="1:6" x14ac:dyDescent="0.25">
      <c r="A14" s="507"/>
      <c r="B14" s="508"/>
      <c r="C14" s="508"/>
      <c r="D14" s="508"/>
      <c r="E14" s="508"/>
      <c r="F14" s="508"/>
    </row>
    <row r="15" spans="1:6" x14ac:dyDescent="0.25">
      <c r="A15" s="299" t="s">
        <v>122</v>
      </c>
      <c r="B15" s="515" t="s">
        <v>634</v>
      </c>
      <c r="C15" s="516"/>
      <c r="D15" s="516"/>
      <c r="E15" s="516"/>
      <c r="F15" s="516"/>
    </row>
    <row r="16" spans="1:6" x14ac:dyDescent="0.25">
      <c r="A16" s="507"/>
      <c r="B16" s="508"/>
      <c r="C16" s="508"/>
      <c r="D16" s="508"/>
      <c r="E16" s="508"/>
      <c r="F16" s="508"/>
    </row>
    <row r="17" spans="1:6" x14ac:dyDescent="0.25">
      <c r="A17" s="299" t="s">
        <v>635</v>
      </c>
      <c r="B17" s="509" t="s">
        <v>636</v>
      </c>
      <c r="C17" s="509"/>
      <c r="D17" s="509"/>
      <c r="E17" s="509"/>
      <c r="F17" s="509"/>
    </row>
    <row r="18" spans="1:6" ht="16.5" customHeight="1" thickBot="1" x14ac:dyDescent="0.3">
      <c r="A18" s="300"/>
      <c r="B18" s="510"/>
      <c r="C18" s="510"/>
      <c r="D18" s="510"/>
      <c r="E18" s="510"/>
      <c r="F18" s="301"/>
    </row>
    <row r="19" spans="1:6" x14ac:dyDescent="0.25">
      <c r="A19" s="302"/>
      <c r="B19" s="303" t="s">
        <v>637</v>
      </c>
      <c r="C19" s="304">
        <v>57197.9</v>
      </c>
      <c r="D19" s="304">
        <v>1295.3699999999999</v>
      </c>
      <c r="E19" s="304">
        <v>0</v>
      </c>
      <c r="F19" s="305">
        <v>1295.3699999999999</v>
      </c>
    </row>
    <row r="20" spans="1:6" x14ac:dyDescent="0.25">
      <c r="A20" s="302"/>
      <c r="B20" s="303" t="s">
        <v>638</v>
      </c>
      <c r="C20" s="304">
        <v>66283.149999999994</v>
      </c>
      <c r="D20" s="304">
        <v>1501.13</v>
      </c>
      <c r="E20" s="304">
        <v>0</v>
      </c>
      <c r="F20" s="305">
        <v>1501.13</v>
      </c>
    </row>
    <row r="21" spans="1:6" x14ac:dyDescent="0.25">
      <c r="A21" s="302"/>
      <c r="B21" s="303" t="s">
        <v>639</v>
      </c>
      <c r="C21" s="304">
        <v>11262.57</v>
      </c>
      <c r="D21" s="304">
        <v>255.07</v>
      </c>
      <c r="E21" s="304">
        <v>0</v>
      </c>
      <c r="F21" s="305">
        <v>255.07</v>
      </c>
    </row>
    <row r="22" spans="1:6" x14ac:dyDescent="0.25">
      <c r="A22" s="302"/>
      <c r="B22" s="303" t="s">
        <v>640</v>
      </c>
      <c r="C22" s="304">
        <v>25332.400000000001</v>
      </c>
      <c r="D22" s="304">
        <v>573.71</v>
      </c>
      <c r="E22" s="304">
        <v>0</v>
      </c>
      <c r="F22" s="305">
        <v>573.71</v>
      </c>
    </row>
    <row r="23" spans="1:6" ht="30" x14ac:dyDescent="0.25">
      <c r="A23" s="302"/>
      <c r="B23" s="303" t="s">
        <v>641</v>
      </c>
      <c r="C23" s="304">
        <v>83921.06</v>
      </c>
      <c r="D23" s="304">
        <v>1900.59</v>
      </c>
      <c r="E23" s="304">
        <v>0</v>
      </c>
      <c r="F23" s="305">
        <v>1900.59</v>
      </c>
    </row>
    <row r="24" spans="1:6" x14ac:dyDescent="0.25">
      <c r="A24" s="302"/>
      <c r="B24" s="303" t="s">
        <v>642</v>
      </c>
      <c r="C24" s="304">
        <v>77795.22</v>
      </c>
      <c r="D24" s="304">
        <v>1761.85</v>
      </c>
      <c r="E24" s="304">
        <v>0</v>
      </c>
      <c r="F24" s="305">
        <v>1761.85</v>
      </c>
    </row>
    <row r="25" spans="1:6" x14ac:dyDescent="0.25">
      <c r="A25" s="302"/>
      <c r="B25" s="303" t="s">
        <v>643</v>
      </c>
      <c r="C25" s="304">
        <v>9557.41</v>
      </c>
      <c r="D25" s="304">
        <v>216.45</v>
      </c>
      <c r="E25" s="304">
        <v>0</v>
      </c>
      <c r="F25" s="305">
        <v>216.45</v>
      </c>
    </row>
    <row r="26" spans="1:6" x14ac:dyDescent="0.25">
      <c r="A26" s="302"/>
      <c r="B26" s="303" t="s">
        <v>644</v>
      </c>
      <c r="C26" s="304">
        <v>5356.05</v>
      </c>
      <c r="D26" s="304">
        <v>121.3</v>
      </c>
      <c r="E26" s="304">
        <v>0</v>
      </c>
      <c r="F26" s="305">
        <v>121.3</v>
      </c>
    </row>
    <row r="27" spans="1:6" x14ac:dyDescent="0.25">
      <c r="A27" s="302"/>
      <c r="B27" s="303" t="s">
        <v>645</v>
      </c>
      <c r="C27" s="304">
        <v>65185.53</v>
      </c>
      <c r="D27" s="304">
        <v>1476.28</v>
      </c>
      <c r="E27" s="304">
        <v>0</v>
      </c>
      <c r="F27" s="305">
        <v>1476.28</v>
      </c>
    </row>
    <row r="28" spans="1:6" x14ac:dyDescent="0.25">
      <c r="A28" s="302"/>
      <c r="B28" s="303" t="s">
        <v>646</v>
      </c>
      <c r="C28" s="304">
        <v>10011.67</v>
      </c>
      <c r="D28" s="304">
        <v>226.74</v>
      </c>
      <c r="E28" s="304">
        <v>0</v>
      </c>
      <c r="F28" s="305">
        <v>226.74</v>
      </c>
    </row>
    <row r="29" spans="1:6" x14ac:dyDescent="0.25">
      <c r="A29" s="302"/>
      <c r="B29" s="303" t="s">
        <v>647</v>
      </c>
      <c r="C29" s="304">
        <v>22595.64</v>
      </c>
      <c r="D29" s="304">
        <v>511.73</v>
      </c>
      <c r="E29" s="304">
        <v>0</v>
      </c>
      <c r="F29" s="305">
        <v>511.73</v>
      </c>
    </row>
    <row r="30" spans="1:6" x14ac:dyDescent="0.25">
      <c r="A30" s="302"/>
      <c r="B30" s="303" t="s">
        <v>648</v>
      </c>
      <c r="C30" s="304">
        <v>26019.38</v>
      </c>
      <c r="D30" s="304">
        <v>589.27</v>
      </c>
      <c r="E30" s="304">
        <v>0</v>
      </c>
      <c r="F30" s="305">
        <v>589.27</v>
      </c>
    </row>
    <row r="31" spans="1:6" x14ac:dyDescent="0.25">
      <c r="A31" s="302"/>
      <c r="B31" s="303" t="s">
        <v>649</v>
      </c>
      <c r="C31" s="304">
        <v>29702.720000000001</v>
      </c>
      <c r="D31" s="304">
        <v>672.68</v>
      </c>
      <c r="E31" s="304">
        <v>0</v>
      </c>
      <c r="F31" s="305">
        <v>672.68</v>
      </c>
    </row>
    <row r="32" spans="1:6" x14ac:dyDescent="0.25">
      <c r="A32" s="302"/>
      <c r="B32" s="303" t="s">
        <v>650</v>
      </c>
      <c r="C32" s="304">
        <v>33136.54</v>
      </c>
      <c r="D32" s="304">
        <v>750.46</v>
      </c>
      <c r="E32" s="304">
        <v>0</v>
      </c>
      <c r="F32" s="305">
        <v>750.46</v>
      </c>
    </row>
    <row r="33" spans="1:6" x14ac:dyDescent="0.25">
      <c r="A33" s="302"/>
      <c r="B33" s="303" t="s">
        <v>651</v>
      </c>
      <c r="C33" s="304">
        <v>52769.4</v>
      </c>
      <c r="D33" s="304">
        <v>1195.08</v>
      </c>
      <c r="E33" s="304">
        <v>0</v>
      </c>
      <c r="F33" s="305">
        <v>1195.08</v>
      </c>
    </row>
    <row r="34" spans="1:6" x14ac:dyDescent="0.25">
      <c r="A34" s="302"/>
      <c r="B34" s="303" t="s">
        <v>652</v>
      </c>
      <c r="C34" s="304">
        <v>16592.89</v>
      </c>
      <c r="D34" s="304">
        <v>375.78</v>
      </c>
      <c r="E34" s="304">
        <v>0</v>
      </c>
      <c r="F34" s="305">
        <v>375.78</v>
      </c>
    </row>
    <row r="35" spans="1:6" x14ac:dyDescent="0.25">
      <c r="A35" s="302"/>
      <c r="B35" s="303" t="s">
        <v>653</v>
      </c>
      <c r="C35" s="304">
        <v>35640.57</v>
      </c>
      <c r="D35" s="304">
        <v>807.17</v>
      </c>
      <c r="E35" s="304">
        <v>0</v>
      </c>
      <c r="F35" s="305">
        <v>807.17</v>
      </c>
    </row>
    <row r="36" spans="1:6" x14ac:dyDescent="0.25">
      <c r="A36" s="302"/>
      <c r="B36" s="303" t="s">
        <v>654</v>
      </c>
      <c r="C36" s="304">
        <v>61525.7</v>
      </c>
      <c r="D36" s="304">
        <v>1393.4</v>
      </c>
      <c r="E36" s="304">
        <v>0</v>
      </c>
      <c r="F36" s="305">
        <v>1393.4</v>
      </c>
    </row>
    <row r="37" spans="1:6" x14ac:dyDescent="0.25">
      <c r="A37" s="302"/>
      <c r="B37" s="303" t="s">
        <v>655</v>
      </c>
      <c r="C37" s="304">
        <v>18414.41</v>
      </c>
      <c r="D37" s="304">
        <v>417.03</v>
      </c>
      <c r="E37" s="304">
        <v>0</v>
      </c>
      <c r="F37" s="305">
        <v>417.03</v>
      </c>
    </row>
    <row r="38" spans="1:6" x14ac:dyDescent="0.25">
      <c r="A38" s="302"/>
      <c r="B38" s="303" t="s">
        <v>656</v>
      </c>
      <c r="C38" s="304">
        <v>21928.78</v>
      </c>
      <c r="D38" s="304">
        <v>496.62</v>
      </c>
      <c r="E38" s="304">
        <v>0</v>
      </c>
      <c r="F38" s="305">
        <v>496.62</v>
      </c>
    </row>
    <row r="39" spans="1:6" x14ac:dyDescent="0.25">
      <c r="A39" s="302"/>
      <c r="B39" s="303" t="s">
        <v>657</v>
      </c>
      <c r="C39" s="304">
        <v>37315.519999999997</v>
      </c>
      <c r="D39" s="304">
        <v>845.1</v>
      </c>
      <c r="E39" s="304">
        <v>0</v>
      </c>
      <c r="F39" s="305">
        <v>845.1</v>
      </c>
    </row>
    <row r="40" spans="1:6" x14ac:dyDescent="0.25">
      <c r="A40" s="302"/>
      <c r="B40" s="303" t="s">
        <v>658</v>
      </c>
      <c r="C40" s="304">
        <v>30669.43</v>
      </c>
      <c r="D40" s="304">
        <v>694.57</v>
      </c>
      <c r="E40" s="304">
        <v>0</v>
      </c>
      <c r="F40" s="305">
        <v>694.57</v>
      </c>
    </row>
    <row r="41" spans="1:6" x14ac:dyDescent="0.25">
      <c r="A41" s="302"/>
      <c r="B41" s="303" t="s">
        <v>659</v>
      </c>
      <c r="C41" s="304">
        <v>18330.490000000002</v>
      </c>
      <c r="D41" s="304">
        <v>415.13</v>
      </c>
      <c r="E41" s="304">
        <v>0</v>
      </c>
      <c r="F41" s="305">
        <v>415.13</v>
      </c>
    </row>
    <row r="42" spans="1:6" x14ac:dyDescent="0.25">
      <c r="A42" s="302"/>
      <c r="B42" s="303" t="s">
        <v>660</v>
      </c>
      <c r="C42" s="304">
        <v>9123.2800000000007</v>
      </c>
      <c r="D42" s="304">
        <v>206.61</v>
      </c>
      <c r="E42" s="304">
        <v>0</v>
      </c>
      <c r="F42" s="305">
        <v>206.61</v>
      </c>
    </row>
    <row r="43" spans="1:6" x14ac:dyDescent="0.25">
      <c r="A43" s="302"/>
      <c r="B43" s="303" t="s">
        <v>661</v>
      </c>
      <c r="C43" s="304">
        <v>19851.560000000001</v>
      </c>
      <c r="D43" s="304">
        <v>899.88</v>
      </c>
      <c r="E43" s="304">
        <v>455.49</v>
      </c>
      <c r="F43" s="305">
        <v>444.39</v>
      </c>
    </row>
    <row r="44" spans="1:6" x14ac:dyDescent="0.25">
      <c r="A44" s="302"/>
      <c r="B44" s="303" t="s">
        <v>662</v>
      </c>
      <c r="C44" s="304">
        <v>64588.05</v>
      </c>
      <c r="D44" s="304">
        <v>1462.74</v>
      </c>
      <c r="E44" s="304">
        <v>0</v>
      </c>
      <c r="F44" s="305">
        <v>1462.74</v>
      </c>
    </row>
    <row r="45" spans="1:6" x14ac:dyDescent="0.25">
      <c r="A45" s="302"/>
      <c r="B45" s="303" t="s">
        <v>663</v>
      </c>
      <c r="C45" s="304">
        <v>79635.77</v>
      </c>
      <c r="D45" s="304">
        <v>1803.54</v>
      </c>
      <c r="E45" s="304">
        <v>0</v>
      </c>
      <c r="F45" s="305">
        <v>1803.54</v>
      </c>
    </row>
    <row r="46" spans="1:6" x14ac:dyDescent="0.25">
      <c r="A46" s="302"/>
      <c r="B46" s="303" t="s">
        <v>664</v>
      </c>
      <c r="C46" s="304">
        <v>24492.12</v>
      </c>
      <c r="D46" s="304">
        <v>554.67999999999995</v>
      </c>
      <c r="E46" s="304">
        <v>0</v>
      </c>
      <c r="F46" s="305">
        <v>554.67999999999995</v>
      </c>
    </row>
    <row r="47" spans="1:6" x14ac:dyDescent="0.25">
      <c r="A47" s="302"/>
      <c r="B47" s="303" t="s">
        <v>665</v>
      </c>
      <c r="C47" s="304">
        <v>39130.339999999997</v>
      </c>
      <c r="D47" s="304">
        <v>886.2</v>
      </c>
      <c r="E47" s="304">
        <v>0</v>
      </c>
      <c r="F47" s="305">
        <v>886.2</v>
      </c>
    </row>
    <row r="48" spans="1:6" ht="30" x14ac:dyDescent="0.25">
      <c r="A48" s="302"/>
      <c r="B48" s="303" t="s">
        <v>666</v>
      </c>
      <c r="C48" s="304">
        <v>74619.86</v>
      </c>
      <c r="D48" s="304">
        <v>1689.94</v>
      </c>
      <c r="E48" s="304">
        <v>0</v>
      </c>
      <c r="F48" s="305">
        <v>1689.94</v>
      </c>
    </row>
    <row r="49" spans="1:6" x14ac:dyDescent="0.25">
      <c r="A49" s="302"/>
      <c r="B49" s="303" t="s">
        <v>667</v>
      </c>
      <c r="C49" s="304">
        <v>144461.57999999999</v>
      </c>
      <c r="D49" s="304">
        <v>3440.44</v>
      </c>
      <c r="E49" s="304">
        <v>168.75</v>
      </c>
      <c r="F49" s="305">
        <v>3271.69</v>
      </c>
    </row>
    <row r="50" spans="1:6" ht="16.5" thickBot="1" x14ac:dyDescent="0.3">
      <c r="A50" s="302"/>
      <c r="B50" s="303" t="s">
        <v>668</v>
      </c>
      <c r="C50" s="304">
        <v>901968.9</v>
      </c>
      <c r="D50" s="304">
        <v>20427.150000000001</v>
      </c>
      <c r="E50" s="304">
        <v>0</v>
      </c>
      <c r="F50" s="305">
        <v>20427.150000000001</v>
      </c>
    </row>
    <row r="51" spans="1:6" ht="16.5" customHeight="1" thickBot="1" x14ac:dyDescent="0.3">
      <c r="A51" s="306"/>
      <c r="B51" s="306" t="s">
        <v>669</v>
      </c>
      <c r="C51" s="307">
        <f>SUM(C$19:C50)</f>
        <v>2174415.89</v>
      </c>
      <c r="D51" s="307">
        <f>SUM(D$19:D50)</f>
        <v>49863.69</v>
      </c>
      <c r="E51" s="307">
        <f>SUM(E$19:E50)</f>
        <v>624.24</v>
      </c>
      <c r="F51" s="285">
        <f>SUM(F$19:F50)</f>
        <v>49239.450000000004</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REPORTING&amp;RMIDDLESEX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2015-07-07T15:46:04Z</cp:lastPrinted>
  <dcterms:created xsi:type="dcterms:W3CDTF">2015-07-07T15:47:07Z</dcterms:created>
  <dcterms:modified xsi:type="dcterms:W3CDTF">2015-07-07T21:37:03Z</dcterms:modified>
</cp:coreProperties>
</file>