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19B" sheetId="15" r:id="rId12"/>
    <sheet name="Report21" sheetId="16" r:id="rId13"/>
    <sheet name="Report22" sheetId="17" r:id="rId14"/>
    <sheet name="Report23" sheetId="18" r:id="rId15"/>
  </sheets>
  <definedNames>
    <definedName name="_xlnm.Print_Area" localSheetId="6">Report16!$A$10:$F$37</definedName>
    <definedName name="_xlnm.Print_Area" localSheetId="7">Report17A!$A$13:$C$64</definedName>
    <definedName name="_xlnm.Print_Area" localSheetId="8">Report17B!$A$10:$F$34</definedName>
    <definedName name="_xlnm.Print_Area" localSheetId="9">Report18!$A$9:$C$41</definedName>
    <definedName name="_xlnm.Print_Area" localSheetId="10">Report19!$A$11:$F$31</definedName>
    <definedName name="_xlnm.Print_Area" localSheetId="11">Report19B!$A$11:$F$31</definedName>
    <definedName name="_xlnm.Print_Area" localSheetId="0">Report20!$A$11:$C$198</definedName>
    <definedName name="_xlnm.Print_Area" localSheetId="12">Report21!$A$11:$E$60</definedName>
    <definedName name="_xlnm.Print_Area" localSheetId="13">Report22!$A$11:$C$20</definedName>
    <definedName name="_xlnm.Print_Area" localSheetId="14">Report23!$A$9:$F$59</definedName>
    <definedName name="_xlnm.Print_Area" localSheetId="1">Report5!$A$10:$D$112</definedName>
    <definedName name="_xlnm.Print_Area" localSheetId="2">Report6!$A$10:$E$66</definedName>
    <definedName name="_xlnm.Print_Area" localSheetId="3">Report6A!$A$10:$F$56</definedName>
    <definedName name="_xlnm.Print_Area" localSheetId="4">Report7!$A$10:$D$55</definedName>
    <definedName name="_xlnm.Print_Area" localSheetId="5">Report8!$A$10:$D$55</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11">Report19B!$1:$9</definedName>
    <definedName name="_xlnm.Print_Titles" localSheetId="0">Report20!$1:$10</definedName>
    <definedName name="_xlnm.Print_Titles" localSheetId="12">Report21!$1:$10</definedName>
    <definedName name="_xlnm.Print_Titles" localSheetId="13">Report22!$1:$10</definedName>
    <definedName name="_xlnm.Print_Titles" localSheetId="14">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8" l="1"/>
  <c r="E56" i="18"/>
  <c r="F55" i="18"/>
  <c r="E55" i="18"/>
  <c r="E54" i="18"/>
  <c r="F54" i="18" s="1"/>
  <c r="E53" i="18"/>
  <c r="F53" i="18" s="1"/>
  <c r="D51" i="18"/>
  <c r="C51" i="18"/>
  <c r="F50" i="18"/>
  <c r="E50" i="18"/>
  <c r="E49" i="18"/>
  <c r="F49" i="18" s="1"/>
  <c r="E48" i="18"/>
  <c r="E51" i="18" s="1"/>
  <c r="F51" i="18" s="1"/>
  <c r="D45" i="18"/>
  <c r="D46" i="18" s="1"/>
  <c r="E46" i="18" s="1"/>
  <c r="C45" i="18"/>
  <c r="C46" i="18"/>
  <c r="F44" i="18"/>
  <c r="E44" i="18"/>
  <c r="D42" i="18"/>
  <c r="E42" i="18"/>
  <c r="F42" i="18" s="1"/>
  <c r="C42" i="18"/>
  <c r="E41" i="18"/>
  <c r="F41" i="18" s="1"/>
  <c r="F39" i="18"/>
  <c r="E39" i="18"/>
  <c r="E38" i="18"/>
  <c r="F38" i="18" s="1"/>
  <c r="F30" i="18"/>
  <c r="E30" i="18"/>
  <c r="E29" i="18"/>
  <c r="F29" i="18" s="1"/>
  <c r="F28" i="18"/>
  <c r="E28" i="18"/>
  <c r="E27" i="18"/>
  <c r="F27" i="18" s="1"/>
  <c r="D25" i="18"/>
  <c r="C25" i="18"/>
  <c r="E24" i="18"/>
  <c r="F24" i="18" s="1"/>
  <c r="F23" i="18"/>
  <c r="E23" i="18"/>
  <c r="E22" i="18"/>
  <c r="F22" i="18" s="1"/>
  <c r="D19" i="18"/>
  <c r="E19" i="18" s="1"/>
  <c r="F19" i="18" s="1"/>
  <c r="D20" i="18"/>
  <c r="C19" i="18"/>
  <c r="C20" i="18" s="1"/>
  <c r="F18" i="18"/>
  <c r="E18" i="18"/>
  <c r="D16" i="18"/>
  <c r="C16" i="18"/>
  <c r="F15" i="18"/>
  <c r="E15" i="18"/>
  <c r="F13" i="18"/>
  <c r="E13" i="18"/>
  <c r="E12" i="18"/>
  <c r="F12" i="18" s="1"/>
  <c r="E53" i="16"/>
  <c r="E52" i="16"/>
  <c r="E49" i="16"/>
  <c r="E48" i="16"/>
  <c r="E45" i="16"/>
  <c r="E44" i="16"/>
  <c r="E41" i="16"/>
  <c r="E40" i="16"/>
  <c r="E37" i="16"/>
  <c r="E36" i="16"/>
  <c r="E33" i="16"/>
  <c r="E32" i="16"/>
  <c r="E29" i="16"/>
  <c r="E28" i="16"/>
  <c r="E25" i="16"/>
  <c r="E24" i="16"/>
  <c r="E21" i="16"/>
  <c r="E20" i="16"/>
  <c r="E17" i="16"/>
  <c r="E16" i="16"/>
  <c r="E13" i="16"/>
  <c r="E12" i="16"/>
  <c r="E31" i="15"/>
  <c r="D31" i="15"/>
  <c r="F31" i="15"/>
  <c r="F29" i="15"/>
  <c r="F27" i="15"/>
  <c r="F25" i="15"/>
  <c r="F23" i="15"/>
  <c r="F21" i="15"/>
  <c r="F19" i="15"/>
  <c r="F17" i="15"/>
  <c r="F15" i="15"/>
  <c r="F13" i="15"/>
  <c r="F11" i="15"/>
  <c r="E31" i="14"/>
  <c r="D31" i="14"/>
  <c r="F31" i="14" s="1"/>
  <c r="F29" i="14"/>
  <c r="F27" i="14"/>
  <c r="F25" i="14"/>
  <c r="F23" i="14"/>
  <c r="F21" i="14"/>
  <c r="F19" i="14"/>
  <c r="F17" i="14"/>
  <c r="F15" i="14"/>
  <c r="F13" i="14"/>
  <c r="F11" i="14"/>
  <c r="F34" i="12"/>
  <c r="E34" i="12"/>
  <c r="D34" i="12"/>
  <c r="C34" i="12"/>
  <c r="C64" i="11"/>
  <c r="F36" i="10"/>
  <c r="E36" i="10"/>
  <c r="F35" i="10"/>
  <c r="D35" i="10"/>
  <c r="E35" i="10"/>
  <c r="C35" i="10"/>
  <c r="F34" i="10"/>
  <c r="E34" i="10"/>
  <c r="F33" i="10"/>
  <c r="E33" i="10"/>
  <c r="F32" i="10"/>
  <c r="E32" i="10"/>
  <c r="F31" i="10"/>
  <c r="E31" i="10"/>
  <c r="F30" i="10"/>
  <c r="E30" i="10"/>
  <c r="E27" i="10"/>
  <c r="F27" i="10" s="1"/>
  <c r="D26" i="10"/>
  <c r="E26" i="10"/>
  <c r="F26" i="10"/>
  <c r="C26" i="10"/>
  <c r="E25" i="10"/>
  <c r="F25" i="10" s="1"/>
  <c r="E24" i="10"/>
  <c r="F24" i="10" s="1"/>
  <c r="E23" i="10"/>
  <c r="F23" i="10" s="1"/>
  <c r="F22" i="10"/>
  <c r="E22" i="10"/>
  <c r="E21" i="10"/>
  <c r="F21" i="10" s="1"/>
  <c r="F18" i="10"/>
  <c r="E18" i="10"/>
  <c r="F17" i="10"/>
  <c r="D17" i="10"/>
  <c r="E17" i="10"/>
  <c r="C17" i="10"/>
  <c r="F16" i="10"/>
  <c r="E16" i="10"/>
  <c r="F15" i="10"/>
  <c r="E15" i="10"/>
  <c r="F14" i="10"/>
  <c r="E14" i="10"/>
  <c r="F13" i="10"/>
  <c r="E13" i="10"/>
  <c r="F12" i="10"/>
  <c r="E12" i="10"/>
  <c r="C55" i="9"/>
  <c r="C55" i="8"/>
  <c r="F29" i="7"/>
  <c r="F55" i="7" s="1"/>
  <c r="E64" i="6"/>
  <c r="E66" i="6" s="1"/>
  <c r="E59" i="6"/>
  <c r="E54" i="6"/>
  <c r="E49" i="6"/>
  <c r="E44" i="6"/>
  <c r="E39" i="6"/>
  <c r="E34" i="6"/>
  <c r="E29" i="6"/>
  <c r="E24" i="6"/>
  <c r="E19" i="6"/>
  <c r="E14" i="6"/>
  <c r="D108" i="5"/>
  <c r="D105" i="5"/>
  <c r="D97" i="5"/>
  <c r="D89" i="5"/>
  <c r="D81" i="5"/>
  <c r="D73" i="5"/>
  <c r="D65" i="5"/>
  <c r="D57" i="5"/>
  <c r="D49" i="5"/>
  <c r="D41" i="5"/>
  <c r="D107" i="5" s="1"/>
  <c r="D109" i="5" s="1"/>
  <c r="D33" i="5"/>
  <c r="D25" i="5"/>
  <c r="D17" i="5"/>
  <c r="E45" i="18"/>
  <c r="F45" i="18"/>
  <c r="E20" i="18" l="1"/>
  <c r="F20" i="18" s="1"/>
  <c r="F46" i="18"/>
  <c r="E16" i="18"/>
  <c r="F16" i="18" s="1"/>
  <c r="F48" i="18"/>
  <c r="E25" i="18"/>
  <c r="F25" i="18" s="1"/>
</calcChain>
</file>

<file path=xl/sharedStrings.xml><?xml version="1.0" encoding="utf-8"?>
<sst xmlns="http://schemas.openxmlformats.org/spreadsheetml/2006/main" count="1311" uniqueCount="433">
  <si>
    <t>LAWRENCE AND MEMORIAL HOSPITAL</t>
  </si>
  <si>
    <t xml:space="preserve">ANNUAL REPORTING </t>
  </si>
  <si>
    <t xml:space="preserve">      FISCAL YEAR 2015</t>
  </si>
  <si>
    <t>REPORT 20 - REPORT OF EACH JOINT VENTURE, PARTNERSHIP</t>
  </si>
  <si>
    <t>AND CORPORATION RELATED TO THE HOSPITAL</t>
  </si>
  <si>
    <t>LINE</t>
  </si>
  <si>
    <t>DESCRIPTION</t>
  </si>
  <si>
    <t>AFFILIATE INFORMATION</t>
  </si>
  <si>
    <t xml:space="preserve">A.      </t>
  </si>
  <si>
    <t xml:space="preserve">       AFFILIATE NAME      </t>
  </si>
  <si>
    <t>LAWRENCE +MEMORIAL CORPORATION</t>
  </si>
  <si>
    <t>Affiliate Description</t>
  </si>
  <si>
    <t>PARENT CORPORATION</t>
  </si>
  <si>
    <t xml:space="preserve">Affiliate type of service </t>
  </si>
  <si>
    <t>Parent Corporation</t>
  </si>
  <si>
    <t>Tax Status</t>
  </si>
  <si>
    <t>Not for Profit</t>
  </si>
  <si>
    <t>Street Address</t>
  </si>
  <si>
    <t>365 MONTAUK AVE</t>
  </si>
  <si>
    <t xml:space="preserve">Town </t>
  </si>
  <si>
    <t>New London</t>
  </si>
  <si>
    <t>State</t>
  </si>
  <si>
    <t>Connecticut</t>
  </si>
  <si>
    <t>Zip Code</t>
  </si>
  <si>
    <t xml:space="preserve">06320 - </t>
  </si>
  <si>
    <t>CEO Name</t>
  </si>
  <si>
    <t>BRUCE D. CUMMINGS</t>
  </si>
  <si>
    <t>CEO Title</t>
  </si>
  <si>
    <t>PRESIDENT &amp; CEO</t>
  </si>
  <si>
    <t>CT Agent Name</t>
  </si>
  <si>
    <t>Lawrence + Memorial Hospital</t>
  </si>
  <si>
    <t>CT Agent Company</t>
  </si>
  <si>
    <t>N/A</t>
  </si>
  <si>
    <t>CT Agent Company Street Address</t>
  </si>
  <si>
    <t xml:space="preserve">CT Agent Town </t>
  </si>
  <si>
    <t>CT Agent State</t>
  </si>
  <si>
    <t>CT Agent Zip Code</t>
  </si>
  <si>
    <t xml:space="preserve">B.      </t>
  </si>
  <si>
    <t>ASSOCIATED SPECIALISTS OF SOUTHEASTERN CONNECTICUT, INC.</t>
  </si>
  <si>
    <t>Professional Caregiver/Physician Organization</t>
  </si>
  <si>
    <t>Physicians Services</t>
  </si>
  <si>
    <t>365 Montauk Avenue</t>
  </si>
  <si>
    <t>Bruce D. Cummings</t>
  </si>
  <si>
    <t>President &amp; CEO</t>
  </si>
  <si>
    <t>Lawrence + Memorial Corporation</t>
  </si>
  <si>
    <t xml:space="preserve">C.      </t>
  </si>
  <si>
    <t>L + M HEALTH CARE, INC.</t>
  </si>
  <si>
    <t>HEALTHCARE RELATED BUSINESS ENTITIES</t>
  </si>
  <si>
    <t>Inactive</t>
  </si>
  <si>
    <t>Lawrence + Memorial Coproration</t>
  </si>
  <si>
    <t xml:space="preserve">D.      </t>
  </si>
  <si>
    <t>L&amp;M INDEMNITY COMPANY, LTD.</t>
  </si>
  <si>
    <t>Insurance Business      Insurance Business  and Assurance Business</t>
  </si>
  <si>
    <t>Insurance</t>
  </si>
  <si>
    <t>For Profit</t>
  </si>
  <si>
    <t>23 Lime Tree Bay Avenue, PO Box 1159</t>
  </si>
  <si>
    <t>Grand Cayman</t>
  </si>
  <si>
    <t>Cayman Islands</t>
  </si>
  <si>
    <t xml:space="preserve">11102 - </t>
  </si>
  <si>
    <t>None</t>
  </si>
  <si>
    <t>None, None</t>
  </si>
  <si>
    <t xml:space="preserve">E.      </t>
  </si>
  <si>
    <t>L&amp;M SYSTEMS, INC</t>
  </si>
  <si>
    <t>PRIMARY CARE NETWORK, HOME HEALTHCARE SERVICES &amp; JOINT VENTURE ENTITIES</t>
  </si>
  <si>
    <t>Medical Practices</t>
  </si>
  <si>
    <t xml:space="preserve">F.      </t>
  </si>
  <si>
    <t>L+M PHYSICIAN ASSOCIATION, INC.</t>
  </si>
  <si>
    <t>Physician Practices</t>
  </si>
  <si>
    <t>194 Howard Street</t>
  </si>
  <si>
    <t>Christpher M. Lehrach, MD</t>
  </si>
  <si>
    <t>President</t>
  </si>
  <si>
    <t>Lawrence +Memorial Corporation</t>
  </si>
  <si>
    <t xml:space="preserve">G.      </t>
  </si>
  <si>
    <t>LAWRENCE &amp; MEMORIAL FOUNDATION INC.</t>
  </si>
  <si>
    <t>FOUNDATION ENTITY - NOT ACTIVE</t>
  </si>
  <si>
    <t xml:space="preserve">H.      </t>
  </si>
  <si>
    <t>LMW HEALTHCARE INC.</t>
  </si>
  <si>
    <t>Healthcare related Business Entity/Acute Hospital</t>
  </si>
  <si>
    <t>Hospital</t>
  </si>
  <si>
    <t>25 Wells Street</t>
  </si>
  <si>
    <t>Westerly</t>
  </si>
  <si>
    <t>Rhode Island</t>
  </si>
  <si>
    <t xml:space="preserve">02891 - </t>
  </si>
  <si>
    <t>Stephen D. Zubiago, Esq.</t>
  </si>
  <si>
    <t>Nixon Peabody, LLP</t>
  </si>
  <si>
    <t>One Citizens Plaza, Suite 500</t>
  </si>
  <si>
    <t>Providence</t>
  </si>
  <si>
    <t xml:space="preserve">02903 - </t>
  </si>
  <si>
    <t xml:space="preserve">I.      </t>
  </si>
  <si>
    <t>LMW PHYSICIANS, INC.</t>
  </si>
  <si>
    <t>Physician Services</t>
  </si>
  <si>
    <t xml:space="preserve">J.      </t>
  </si>
  <si>
    <t>SOUTHEASTERN CONNECICUT HEALTH PARTNERS, INC.</t>
  </si>
  <si>
    <t>Service Organization</t>
  </si>
  <si>
    <t>Daniel Rissi, MD</t>
  </si>
  <si>
    <t>CEO</t>
  </si>
  <si>
    <t xml:space="preserve">K.      </t>
  </si>
  <si>
    <t>VISITING NURSE ASSOCIATION OF SOUTHEASTERN CONNECTICUT, INC.</t>
  </si>
  <si>
    <t>VISITING NURSES ASSOCIATION</t>
  </si>
  <si>
    <t>Home Health/VNAs</t>
  </si>
  <si>
    <t>403 NORTH FRONTAGE RD</t>
  </si>
  <si>
    <t>Waterford</t>
  </si>
  <si>
    <t xml:space="preserve">06385 - </t>
  </si>
  <si>
    <t>Mary L. Lenzini, RN</t>
  </si>
  <si>
    <t xml:space="preserve">PRESIDENT </t>
  </si>
  <si>
    <t>R. S. Lewis</t>
  </si>
  <si>
    <t>6 Grand Street</t>
  </si>
  <si>
    <t>Niantic</t>
  </si>
  <si>
    <t xml:space="preserve">06357 - </t>
  </si>
  <si>
    <t xml:space="preserve">* P.O. BOX IS UNACCEPTABLE WITHOUT A </t>
  </si>
  <si>
    <t>STREET ADDRESS FOR EACH AGENT COMPANY</t>
  </si>
  <si>
    <t>FISCAL YEAR 2015</t>
  </si>
  <si>
    <t>REPORT 5 - HOSPITAL, AFFILIATE AND RELATED CORPORATION NET ASSETS</t>
  </si>
  <si>
    <t>(1)</t>
  </si>
  <si>
    <t>(2)</t>
  </si>
  <si>
    <t>(3)</t>
  </si>
  <si>
    <t>(4)</t>
  </si>
  <si>
    <t>FUND DESCRIPTION /</t>
  </si>
  <si>
    <t>BALANCE AS OF</t>
  </si>
  <si>
    <t>AFFILIATE NAME</t>
  </si>
  <si>
    <t>FUND PURPOSE</t>
  </si>
  <si>
    <t xml:space="preserve"> 9/30/2015</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</si>
  <si>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</si>
  <si>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</si>
  <si>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</si>
  <si>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</si>
  <si>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</si>
  <si>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</si>
  <si>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</si>
  <si>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</si>
  <si>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</si>
  <si>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</si>
  <si>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</si>
  <si>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</si>
  <si>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</si>
  <si>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</si>
  <si>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</si>
  <si>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</si>
  <si>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</si>
  <si>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</si>
  <si>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</si>
  <si>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</si>
  <si>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</si>
  <si>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</si>
  <si>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</si>
  <si>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</si>
  <si>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</si>
  <si>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</si>
  <si>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</si>
  <si>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</si>
  <si>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</si>
  <si>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9/30/2014           </t>
  </si>
  <si>
    <t>Tranfer of Funds  </t>
  </si>
  <si>
    <t>09/30/2015</t>
  </si>
  <si>
    <t>Ending Unconsolidated Intercompany Balance:</t>
  </si>
  <si>
    <t>9/30/2015  </t>
  </si>
  <si>
    <t>B.</t>
  </si>
  <si>
    <t>401K  </t>
  </si>
  <si>
    <t>C.</t>
  </si>
  <si>
    <t/>
  </si>
  <si>
    <t>Nothing to Report</t>
  </si>
  <si>
    <t>D.</t>
  </si>
  <si>
    <t>E.</t>
  </si>
  <si>
    <t>F.</t>
  </si>
  <si>
    <t>G.</t>
  </si>
  <si>
    <t>H.</t>
  </si>
  <si>
    <t>Transfer of Funds  </t>
  </si>
  <si>
    <t>I.</t>
  </si>
  <si>
    <t>J.</t>
  </si>
  <si>
    <t>K.</t>
  </si>
  <si>
    <t>Grand Total:</t>
  </si>
  <si>
    <t>REPORT 6A - TRANSACTIONS BETWEEN HOSPITAL AFFILIATES OR RELATED CORPORATIONS</t>
  </si>
  <si>
    <t>AFFILIATE TRANSFERRING FUNDS</t>
  </si>
  <si>
    <t>AFFILIATE RECEIVING FUNDS</t>
  </si>
  <si>
    <t>AMOUNT</t>
  </si>
  <si>
    <t>Beginning Unconsolidated Intercompany Balance</t>
  </si>
  <si>
    <t>10/01/2014</t>
  </si>
  <si>
    <t xml:space="preserve">Total: </t>
  </si>
  <si>
    <t>9/30/2015</t>
  </si>
  <si>
    <t>Tranfer of Funds</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</si>
  <si>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</si>
  <si>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</si>
  <si>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</si>
  <si>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</si>
  <si>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</si>
  <si>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</si>
  <si>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</si>
  <si>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</si>
  <si>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</si>
  <si>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</si>
  <si>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</si>
  <si>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</si>
  <si>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2014                ACTUAL</t>
  </si>
  <si>
    <t>FY 2015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</si>
  <si>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</si>
  <si>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</si>
  <si>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</si>
  <si>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</si>
  <si>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</si>
  <si>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</si>
  <si>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</si>
  <si>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</si>
  <si>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</si>
  <si>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</si>
  <si>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</si>
  <si>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</si>
  <si>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</si>
  <si>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</si>
  <si>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</si>
  <si>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</si>
  <si>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</si>
  <si>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</si>
  <si>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</si>
  <si>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</si>
  <si>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</si>
  <si>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ABFMATSON</t>
  </si>
  <si>
    <t>2</t>
  </si>
  <si>
    <t>ABFTHOMAS</t>
  </si>
  <si>
    <t>3</t>
  </si>
  <si>
    <t>4</t>
  </si>
  <si>
    <t>ABFARMSTRO</t>
  </si>
  <si>
    <t>5</t>
  </si>
  <si>
    <t>ABFSHERMAN</t>
  </si>
  <si>
    <t>6</t>
  </si>
  <si>
    <t>ABFALLYN</t>
  </si>
  <si>
    <t>7</t>
  </si>
  <si>
    <t>8</t>
  </si>
  <si>
    <t>9</t>
  </si>
  <si>
    <t>ABFCRAWFOR</t>
  </si>
  <si>
    <t>ABFDUVAL</t>
  </si>
  <si>
    <t>ABFHARKNES</t>
  </si>
  <si>
    <t>ABFHOBRON</t>
  </si>
  <si>
    <t>ABFMARVIN</t>
  </si>
  <si>
    <t>ABFMAY</t>
  </si>
  <si>
    <t>10</t>
  </si>
  <si>
    <t>ABFBROCKIN</t>
  </si>
  <si>
    <t>11</t>
  </si>
  <si>
    <t>ABFFERRIN</t>
  </si>
  <si>
    <t>12</t>
  </si>
  <si>
    <t>13</t>
  </si>
  <si>
    <t>14</t>
  </si>
  <si>
    <t>ABFSHEPARD</t>
  </si>
  <si>
    <t>15</t>
  </si>
  <si>
    <t>16</t>
  </si>
  <si>
    <t>17</t>
  </si>
  <si>
    <t>18</t>
  </si>
  <si>
    <t>19</t>
  </si>
  <si>
    <t>20</t>
  </si>
  <si>
    <t>21</t>
  </si>
  <si>
    <t>22</t>
  </si>
  <si>
    <t>23</t>
  </si>
  <si>
    <t>24</t>
  </si>
  <si>
    <t>ABFWEBB</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</si>
  <si>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</si>
  <si>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</si>
  <si>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</si>
  <si>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</si>
  <si>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</si>
  <si>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</si>
  <si>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</si>
  <si>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</si>
  <si>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</si>
  <si>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</si>
  <si>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</si>
  <si>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</si>
  <si>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</si>
  <si>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</si>
  <si>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Armstrong, Elizabeth C</t>
  </si>
  <si>
    <t>Brockington, Samuel</t>
  </si>
  <si>
    <t>Crawford, Marion G</t>
  </si>
  <si>
    <t>Eunice Harding Marvin Fund</t>
  </si>
  <si>
    <t>Ferrin, Carlisle Dr. F</t>
  </si>
  <si>
    <t>Harkness, Edward S</t>
  </si>
  <si>
    <t>Hobson, DR &amp; Mrs. Albert</t>
  </si>
  <si>
    <t>Matson, Harriet H</t>
  </si>
  <si>
    <t>May, Elizabeth &amp; John Dr.</t>
  </si>
  <si>
    <t>Shepard, Cecelia S</t>
  </si>
  <si>
    <t>Sherman, Miranda H</t>
  </si>
  <si>
    <t>Strickland Duval, Mary E</t>
  </si>
  <si>
    <t>Webb-Fairbanks, Annie J</t>
  </si>
  <si>
    <t>Lyman &amp; Emma Turner Allyn</t>
  </si>
  <si>
    <t>William S Thomas Trust</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</si>
  <si>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</si>
  <si>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</si>
  <si>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</si>
  <si>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</si>
  <si>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</si>
  <si>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In FY15 the hospital assign bad debt to collection agents based on the 1st letter of the patients last name.Letters A-G went to Century, H-L Atlantic, &amp; M-Z Marcam.</t>
  </si>
  <si>
    <t>Hospital's processes and policies for compensating a Collection Agent for services rendered</t>
  </si>
  <si>
    <t xml:space="preserve">L+M reimburses its collection agencies based on payments posted to  patients' accounts in L+M's billing system. For payments sent directly to L+M, L+M sends a daily file of payments to agencies.  Collection agencies send a monthly statement to L+M of payments received directly by them.  </t>
  </si>
  <si>
    <t>Total Recovery Rate on accounts assigned (excluding Medicare accounts) to Collection Agents</t>
  </si>
  <si>
    <t>II.</t>
  </si>
  <si>
    <t>SPECIFIC COLLECTION AGENT INFORMATION</t>
  </si>
  <si>
    <t>A</t>
  </si>
  <si>
    <t xml:space="preserve">Collection Agent </t>
  </si>
  <si>
    <t>Collection Agent Name</t>
  </si>
  <si>
    <t>Century</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</si>
  <si>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</si>
  <si>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</si>
  <si>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</si>
  <si>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</si>
  <si>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</si>
  <si>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</si>
  <si>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L+M reimburses its collection agencies based on payments posted to  patients accounts in L+Ms billing system. For payments sent directly to L+M, L+M sends a daily file of payments to agencies.  Collection agencies send a monthly statement to L+M of payments received directly by them.</t>
  </si>
  <si>
    <t>Recovery Rate on Accounts Assigned (excluding Medicare accounts) to Collection Agent.</t>
  </si>
  <si>
    <t>B</t>
  </si>
  <si>
    <t>Atlantic</t>
  </si>
  <si>
    <t>C</t>
  </si>
  <si>
    <t>Marcam Associates</t>
  </si>
  <si>
    <t>ANNUAL REPORTING</t>
  </si>
  <si>
    <t>REPORT 19 - SALARIES AND FRINGE BENEFITS OF THE TEN HIGHEST PAID HOSPITAL EMPLOYEES</t>
  </si>
  <si>
    <t>POSITION TITLE</t>
  </si>
  <si>
    <t>EMPLOYEE NAME</t>
  </si>
  <si>
    <t>SALARY</t>
  </si>
  <si>
    <t>FRINGE BENEFITS</t>
  </si>
  <si>
    <t>TOTAL</t>
  </si>
  <si>
    <t xml:space="preserve">1.         </t>
  </si>
  <si>
    <t>President, CEO</t>
  </si>
  <si>
    <t>Bruce Cummings</t>
  </si>
  <si>
    <t xml:space="preserve">2.         </t>
  </si>
  <si>
    <t>VP. COO</t>
  </si>
  <si>
    <t>Dan Rissi</t>
  </si>
  <si>
    <t xml:space="preserve">3.         </t>
  </si>
  <si>
    <t>Vice President, Chief Transformation Officer</t>
  </si>
  <si>
    <t>Christopher Leherach</t>
  </si>
  <si>
    <t xml:space="preserve">4.         </t>
  </si>
  <si>
    <t>Vice President, CFO</t>
  </si>
  <si>
    <t>Seth Van Essendelft</t>
  </si>
  <si>
    <t xml:space="preserve">5.         </t>
  </si>
  <si>
    <t>Chief Information Officer</t>
  </si>
  <si>
    <t>Kimberly Kalajainen</t>
  </si>
  <si>
    <t xml:space="preserve">6.         </t>
  </si>
  <si>
    <t>Chief Legal Officer</t>
  </si>
  <si>
    <t>Maureen Anderson</t>
  </si>
  <si>
    <t xml:space="preserve">7.         </t>
  </si>
  <si>
    <t>Vice President, Patient Care</t>
  </si>
  <si>
    <t>Lauren Williams</t>
  </si>
  <si>
    <t xml:space="preserve">8.         </t>
  </si>
  <si>
    <t>Vice President, Development</t>
  </si>
  <si>
    <t>Bill Stanley</t>
  </si>
  <si>
    <t xml:space="preserve">9.         </t>
  </si>
  <si>
    <t>Medical Director Physician</t>
  </si>
  <si>
    <t>Gerladine Ruffa</t>
  </si>
  <si>
    <t xml:space="preserve">10.         </t>
  </si>
  <si>
    <t>Vice President, Human Resources</t>
  </si>
  <si>
    <t>Donna Epps</t>
  </si>
  <si>
    <t>REPORT 19B - SALARIES AND FRINGE BENEFITS OF THE TEN HIGHEST PAID HEALTH SYSTEM EMPLOYEES</t>
  </si>
  <si>
    <t>EMPLOYEE NAME AND COMPANY</t>
  </si>
  <si>
    <t>Physician Neurosurgery</t>
  </si>
  <si>
    <t>Patrick Doherty MD LMPA</t>
  </si>
  <si>
    <t>Physician Pain Management</t>
  </si>
  <si>
    <t>Adrian Hamburger MD LMPA</t>
  </si>
  <si>
    <t>Bruce Cummnings L+M Hospital</t>
  </si>
  <si>
    <t>Physician Hand Surgery</t>
  </si>
  <si>
    <t>Sepehr Sajjad MD LMPA</t>
  </si>
  <si>
    <t>Physician Cardiology</t>
  </si>
  <si>
    <t>Jon Gaudio MD LMPA</t>
  </si>
  <si>
    <t>Roshanak Bagheri MD LMPA</t>
  </si>
  <si>
    <t>Physician Orthopedic</t>
  </si>
  <si>
    <t>Vincent MacAndrew MD LMPA</t>
  </si>
  <si>
    <t>Physician Dermatology</t>
  </si>
  <si>
    <t>Michael Hardwood MD LMPA</t>
  </si>
  <si>
    <t>Chief Operating Officer</t>
  </si>
  <si>
    <t>Daniel Rissi MD L+M Hospital</t>
  </si>
  <si>
    <t>Physician Sleep Medicine</t>
  </si>
  <si>
    <t>Amit Khanna, MD LMPA</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</si>
  <si>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</si>
  <si>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</si>
  <si>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</si>
  <si>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</si>
  <si>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</si>
  <si>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</si>
  <si>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</si>
  <si>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</si>
  <si>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</si>
  <si>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</si>
  <si>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</si>
  <si>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</si>
  <si>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2015</t>
  </si>
  <si>
    <t>Transfer of Assets or Operations</t>
  </si>
  <si>
    <t>  1.</t>
  </si>
  <si>
    <t>Name of the Person or Entity Organized or Operated For Profit involved in each Transfer of Assets or Operations or Change of Control involving Hospital Clinical or Nonclinical Services or Functions.</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</si>
  <si>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</si>
  <si>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</si>
  <si>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</si>
  <si>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</si>
  <si>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</si>
  <si>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</si>
  <si>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</si>
  <si>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</si>
  <si>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2015</t>
  </si>
  <si>
    <t>REPORT 23 - CHARITY CARE AND REDUCED COST SERVICES PROVIDED BY THE HOSPITAL</t>
  </si>
  <si>
    <t>FY 2014</t>
  </si>
  <si>
    <t>FY 2015</t>
  </si>
  <si>
    <t>%</t>
  </si>
  <si>
    <t>DIFFERENCE</t>
  </si>
  <si>
    <t>Hospital Charity Care (see Hospital Audited Financial Statement Notes)</t>
  </si>
  <si>
    <t>1.</t>
  </si>
  <si>
    <t>Number of Applicants</t>
  </si>
  <si>
    <t>2.</t>
  </si>
  <si>
    <t>Number of Approved Applicants</t>
  </si>
  <si>
    <t>3.</t>
  </si>
  <si>
    <t>Total Charges (A)</t>
  </si>
  <si>
    <t>Average Charges</t>
  </si>
  <si>
    <t>4.</t>
  </si>
  <si>
    <t>Ratio of Cost to Charges (RCC)</t>
  </si>
  <si>
    <t>Total Cost</t>
  </si>
  <si>
    <t>Average Cost</t>
  </si>
  <si>
    <t>5.</t>
  </si>
  <si>
    <t>Charity Care - Inpatient Charges</t>
  </si>
  <si>
    <t>6.</t>
  </si>
  <si>
    <t>Charity Care - Outpatient Emergency Department Charges</t>
  </si>
  <si>
    <t>7.</t>
  </si>
  <si>
    <t>Charity Care - Outpatient Charges (Excludes ED Charges)</t>
  </si>
  <si>
    <t>8.</t>
  </si>
  <si>
    <t>Charity Care - Number of Patient Days</t>
  </si>
  <si>
    <t>9.</t>
  </si>
  <si>
    <t>Charity Care - Number of Discharges</t>
  </si>
  <si>
    <t>10.</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</si>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</sst>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right" wrapText="1"/>
    </xf>
    <xf numFmtId="5" fontId="3" fillId="0" borderId="22" xfId="2" applyNumberFormat="1" applyFont="1" applyBorder="1" applyAlignment="1">
      <alignment horizontal="right"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8"/>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16</v>
      </c>
    </row>
    <row r="33" spans="1:3" ht="14.25" customHeight="1" x14ac:dyDescent="0.2">
      <c r="A33" s="19">
        <v>4</v>
      </c>
      <c r="B33" s="20" t="s">
        <v>17</v>
      </c>
      <c r="C33" s="21" t="s">
        <v>41</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42</v>
      </c>
    </row>
    <row r="38" spans="1:3" ht="14.25" customHeight="1" x14ac:dyDescent="0.2">
      <c r="A38" s="19">
        <v>9</v>
      </c>
      <c r="B38" s="20" t="s">
        <v>27</v>
      </c>
      <c r="C38" s="21" t="s">
        <v>43</v>
      </c>
    </row>
    <row r="39" spans="1:3" ht="14.25" customHeight="1" x14ac:dyDescent="0.2">
      <c r="A39" s="19">
        <v>10</v>
      </c>
      <c r="B39" s="20" t="s">
        <v>29</v>
      </c>
      <c r="C39" s="21" t="s">
        <v>44</v>
      </c>
    </row>
    <row r="40" spans="1:3" ht="14.25" customHeight="1" x14ac:dyDescent="0.2">
      <c r="A40" s="19">
        <v>11</v>
      </c>
      <c r="B40" s="20" t="s">
        <v>31</v>
      </c>
      <c r="C40" s="21" t="s">
        <v>32</v>
      </c>
    </row>
    <row r="41" spans="1:3" ht="14.25" customHeight="1" x14ac:dyDescent="0.2">
      <c r="A41" s="19">
        <v>12</v>
      </c>
      <c r="B41" s="20" t="s">
        <v>33</v>
      </c>
      <c r="C41" s="21" t="s">
        <v>41</v>
      </c>
    </row>
    <row r="42" spans="1:3" ht="14.25" customHeight="1" x14ac:dyDescent="0.2">
      <c r="A42" s="19">
        <v>13</v>
      </c>
      <c r="B42" s="20" t="s">
        <v>34</v>
      </c>
      <c r="C42" s="21" t="s">
        <v>20</v>
      </c>
    </row>
    <row r="43" spans="1:3" ht="14.25" customHeight="1" x14ac:dyDescent="0.2">
      <c r="A43" s="19">
        <v>14</v>
      </c>
      <c r="B43" s="20" t="s">
        <v>35</v>
      </c>
      <c r="C43" s="24" t="s">
        <v>22</v>
      </c>
    </row>
    <row r="44" spans="1:3" ht="15" customHeight="1" thickBot="1" x14ac:dyDescent="0.25">
      <c r="A44" s="25">
        <v>15</v>
      </c>
      <c r="B44" s="26" t="s">
        <v>36</v>
      </c>
      <c r="C44" s="27" t="s">
        <v>24</v>
      </c>
    </row>
    <row r="45" spans="1:3" ht="15.75" customHeight="1" x14ac:dyDescent="0.25">
      <c r="A45" s="13"/>
      <c r="B45" s="14"/>
      <c r="C45" s="15"/>
    </row>
    <row r="46" spans="1:3" ht="27.2" customHeight="1" x14ac:dyDescent="0.25">
      <c r="A46" s="16" t="s">
        <v>45</v>
      </c>
      <c r="B46" s="17" t="s">
        <v>9</v>
      </c>
      <c r="C46" s="18" t="s">
        <v>46</v>
      </c>
    </row>
    <row r="47" spans="1:3" ht="38.25" customHeight="1" x14ac:dyDescent="0.2">
      <c r="A47" s="19">
        <v>1</v>
      </c>
      <c r="B47" s="20" t="s">
        <v>11</v>
      </c>
      <c r="C47" s="21" t="s">
        <v>47</v>
      </c>
    </row>
    <row r="48" spans="1:3" ht="14.25" customHeight="1" x14ac:dyDescent="0.2">
      <c r="A48" s="19">
        <v>2</v>
      </c>
      <c r="B48" s="22" t="s">
        <v>13</v>
      </c>
      <c r="C48" s="21" t="s">
        <v>48</v>
      </c>
    </row>
    <row r="49" spans="1:3" ht="14.25" customHeight="1" x14ac:dyDescent="0.2">
      <c r="A49" s="19">
        <v>3</v>
      </c>
      <c r="B49" s="22" t="s">
        <v>15</v>
      </c>
      <c r="C49" s="23" t="s">
        <v>16</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28</v>
      </c>
    </row>
    <row r="56" spans="1:3" ht="14.25" customHeight="1" x14ac:dyDescent="0.2">
      <c r="A56" s="19">
        <v>10</v>
      </c>
      <c r="B56" s="20" t="s">
        <v>29</v>
      </c>
      <c r="C56" s="21" t="s">
        <v>49</v>
      </c>
    </row>
    <row r="57" spans="1:3" ht="14.25" customHeight="1" x14ac:dyDescent="0.2">
      <c r="A57" s="19">
        <v>11</v>
      </c>
      <c r="B57" s="20" t="s">
        <v>31</v>
      </c>
      <c r="C57" s="21" t="s">
        <v>32</v>
      </c>
    </row>
    <row r="58" spans="1:3" ht="14.25" customHeight="1" x14ac:dyDescent="0.2">
      <c r="A58" s="19">
        <v>12</v>
      </c>
      <c r="B58" s="20" t="s">
        <v>33</v>
      </c>
      <c r="C58" s="21" t="s">
        <v>18</v>
      </c>
    </row>
    <row r="59" spans="1:3" ht="14.25" customHeight="1" x14ac:dyDescent="0.2">
      <c r="A59" s="19">
        <v>13</v>
      </c>
      <c r="B59" s="20" t="s">
        <v>34</v>
      </c>
      <c r="C59" s="21" t="s">
        <v>20</v>
      </c>
    </row>
    <row r="60" spans="1:3" ht="14.25" customHeight="1" x14ac:dyDescent="0.2">
      <c r="A60" s="19">
        <v>14</v>
      </c>
      <c r="B60" s="20" t="s">
        <v>35</v>
      </c>
      <c r="C60" s="24" t="s">
        <v>22</v>
      </c>
    </row>
    <row r="61" spans="1:3" ht="15" customHeight="1" thickBot="1" x14ac:dyDescent="0.25">
      <c r="A61" s="25">
        <v>15</v>
      </c>
      <c r="B61" s="26" t="s">
        <v>36</v>
      </c>
      <c r="C61" s="27" t="s">
        <v>24</v>
      </c>
    </row>
    <row r="62" spans="1:3" ht="15.75" customHeight="1" x14ac:dyDescent="0.25">
      <c r="A62" s="13"/>
      <c r="B62" s="14"/>
      <c r="C62" s="15"/>
    </row>
    <row r="63" spans="1:3" ht="27.2" customHeight="1" x14ac:dyDescent="0.25">
      <c r="A63" s="16" t="s">
        <v>50</v>
      </c>
      <c r="B63" s="17" t="s">
        <v>9</v>
      </c>
      <c r="C63" s="18" t="s">
        <v>51</v>
      </c>
    </row>
    <row r="64" spans="1:3" ht="38.25" customHeight="1" x14ac:dyDescent="0.2">
      <c r="A64" s="19">
        <v>1</v>
      </c>
      <c r="B64" s="20" t="s">
        <v>11</v>
      </c>
      <c r="C64" s="21" t="s">
        <v>52</v>
      </c>
    </row>
    <row r="65" spans="1:3" ht="14.25" customHeight="1" x14ac:dyDescent="0.2">
      <c r="A65" s="19">
        <v>2</v>
      </c>
      <c r="B65" s="22" t="s">
        <v>13</v>
      </c>
      <c r="C65" s="21" t="s">
        <v>53</v>
      </c>
    </row>
    <row r="66" spans="1:3" ht="14.25" customHeight="1" x14ac:dyDescent="0.2">
      <c r="A66" s="19">
        <v>3</v>
      </c>
      <c r="B66" s="22" t="s">
        <v>15</v>
      </c>
      <c r="C66" s="23" t="s">
        <v>54</v>
      </c>
    </row>
    <row r="67" spans="1:3" ht="14.25" customHeight="1" x14ac:dyDescent="0.2">
      <c r="A67" s="19">
        <v>4</v>
      </c>
      <c r="B67" s="20" t="s">
        <v>17</v>
      </c>
      <c r="C67" s="21" t="s">
        <v>55</v>
      </c>
    </row>
    <row r="68" spans="1:3" ht="14.25" customHeight="1" x14ac:dyDescent="0.2">
      <c r="A68" s="19">
        <v>5</v>
      </c>
      <c r="B68" s="20" t="s">
        <v>19</v>
      </c>
      <c r="C68" s="21" t="s">
        <v>56</v>
      </c>
    </row>
    <row r="69" spans="1:3" ht="14.25" customHeight="1" x14ac:dyDescent="0.2">
      <c r="A69" s="19">
        <v>6</v>
      </c>
      <c r="B69" s="20" t="s">
        <v>21</v>
      </c>
      <c r="C69" s="24" t="s">
        <v>57</v>
      </c>
    </row>
    <row r="70" spans="1:3" ht="14.25" customHeight="1" x14ac:dyDescent="0.2">
      <c r="A70" s="19">
        <v>7</v>
      </c>
      <c r="B70" s="20" t="s">
        <v>23</v>
      </c>
      <c r="C70" s="21" t="s">
        <v>58</v>
      </c>
    </row>
    <row r="71" spans="1:3" ht="14.25" customHeight="1" x14ac:dyDescent="0.2">
      <c r="A71" s="19">
        <v>8</v>
      </c>
      <c r="B71" s="20" t="s">
        <v>25</v>
      </c>
      <c r="C71" s="21" t="s">
        <v>59</v>
      </c>
    </row>
    <row r="72" spans="1:3" ht="14.25" customHeight="1" x14ac:dyDescent="0.2">
      <c r="A72" s="19">
        <v>9</v>
      </c>
      <c r="B72" s="20" t="s">
        <v>27</v>
      </c>
      <c r="C72" s="21" t="s">
        <v>59</v>
      </c>
    </row>
    <row r="73" spans="1:3" ht="14.25" customHeight="1" x14ac:dyDescent="0.2">
      <c r="A73" s="19">
        <v>10</v>
      </c>
      <c r="B73" s="20" t="s">
        <v>29</v>
      </c>
      <c r="C73" s="21" t="s">
        <v>59</v>
      </c>
    </row>
    <row r="74" spans="1:3" ht="14.25" customHeight="1" x14ac:dyDescent="0.2">
      <c r="A74" s="19">
        <v>11</v>
      </c>
      <c r="B74" s="20" t="s">
        <v>31</v>
      </c>
      <c r="C74" s="21" t="s">
        <v>59</v>
      </c>
    </row>
    <row r="75" spans="1:3" ht="14.25" customHeight="1" x14ac:dyDescent="0.2">
      <c r="A75" s="19">
        <v>12</v>
      </c>
      <c r="B75" s="20" t="s">
        <v>33</v>
      </c>
      <c r="C75" s="21" t="s">
        <v>60</v>
      </c>
    </row>
    <row r="76" spans="1:3" ht="14.25" customHeight="1" x14ac:dyDescent="0.2">
      <c r="A76" s="19">
        <v>13</v>
      </c>
      <c r="B76" s="20" t="s">
        <v>34</v>
      </c>
      <c r="C76" s="21" t="s">
        <v>59</v>
      </c>
    </row>
    <row r="77" spans="1:3" ht="14.25" customHeight="1" x14ac:dyDescent="0.2">
      <c r="A77" s="19">
        <v>14</v>
      </c>
      <c r="B77" s="20" t="s">
        <v>35</v>
      </c>
      <c r="C77" s="24" t="s">
        <v>57</v>
      </c>
    </row>
    <row r="78" spans="1:3" ht="15" customHeight="1" thickBot="1" x14ac:dyDescent="0.25">
      <c r="A78" s="25">
        <v>15</v>
      </c>
      <c r="B78" s="26" t="s">
        <v>36</v>
      </c>
      <c r="C78" s="27" t="s">
        <v>58</v>
      </c>
    </row>
    <row r="79" spans="1:3" ht="15.75" customHeight="1" x14ac:dyDescent="0.25">
      <c r="A79" s="13"/>
      <c r="B79" s="14"/>
      <c r="C79" s="15"/>
    </row>
    <row r="80" spans="1:3" ht="27.2" customHeight="1" x14ac:dyDescent="0.25">
      <c r="A80" s="16" t="s">
        <v>61</v>
      </c>
      <c r="B80" s="17" t="s">
        <v>9</v>
      </c>
      <c r="C80" s="18" t="s">
        <v>62</v>
      </c>
    </row>
    <row r="81" spans="1:3" ht="38.25" customHeight="1" x14ac:dyDescent="0.2">
      <c r="A81" s="19">
        <v>1</v>
      </c>
      <c r="B81" s="20" t="s">
        <v>11</v>
      </c>
      <c r="C81" s="21" t="s">
        <v>63</v>
      </c>
    </row>
    <row r="82" spans="1:3" ht="14.25" customHeight="1" x14ac:dyDescent="0.2">
      <c r="A82" s="19">
        <v>2</v>
      </c>
      <c r="B82" s="22" t="s">
        <v>13</v>
      </c>
      <c r="C82" s="21" t="s">
        <v>64</v>
      </c>
    </row>
    <row r="83" spans="1:3" ht="14.25" customHeight="1" x14ac:dyDescent="0.2">
      <c r="A83" s="19">
        <v>3</v>
      </c>
      <c r="B83" s="22" t="s">
        <v>15</v>
      </c>
      <c r="C83" s="23" t="s">
        <v>54</v>
      </c>
    </row>
    <row r="84" spans="1:3" ht="14.25" customHeight="1" x14ac:dyDescent="0.2">
      <c r="A84" s="19">
        <v>4</v>
      </c>
      <c r="B84" s="20" t="s">
        <v>17</v>
      </c>
      <c r="C84" s="21" t="s">
        <v>18</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26</v>
      </c>
    </row>
    <row r="89" spans="1:3" ht="14.25" customHeight="1" x14ac:dyDescent="0.2">
      <c r="A89" s="19">
        <v>9</v>
      </c>
      <c r="B89" s="20" t="s">
        <v>27</v>
      </c>
      <c r="C89" s="21" t="s">
        <v>28</v>
      </c>
    </row>
    <row r="90" spans="1:3" ht="14.25" customHeight="1" x14ac:dyDescent="0.2">
      <c r="A90" s="19">
        <v>10</v>
      </c>
      <c r="B90" s="20" t="s">
        <v>29</v>
      </c>
      <c r="C90" s="21" t="s">
        <v>44</v>
      </c>
    </row>
    <row r="91" spans="1:3" ht="14.25" customHeight="1" x14ac:dyDescent="0.2">
      <c r="A91" s="19">
        <v>11</v>
      </c>
      <c r="B91" s="20" t="s">
        <v>31</v>
      </c>
      <c r="C91" s="21" t="s">
        <v>32</v>
      </c>
    </row>
    <row r="92" spans="1:3" ht="14.25" customHeight="1" x14ac:dyDescent="0.2">
      <c r="A92" s="19">
        <v>12</v>
      </c>
      <c r="B92" s="20" t="s">
        <v>33</v>
      </c>
      <c r="C92" s="21" t="s">
        <v>18</v>
      </c>
    </row>
    <row r="93" spans="1:3" ht="14.25" customHeight="1" x14ac:dyDescent="0.2">
      <c r="A93" s="19">
        <v>13</v>
      </c>
      <c r="B93" s="20" t="s">
        <v>34</v>
      </c>
      <c r="C93" s="21" t="s">
        <v>20</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65</v>
      </c>
      <c r="B97" s="17" t="s">
        <v>9</v>
      </c>
      <c r="C97" s="18" t="s">
        <v>66</v>
      </c>
    </row>
    <row r="98" spans="1:3" ht="38.25" customHeight="1" x14ac:dyDescent="0.2">
      <c r="A98" s="19">
        <v>1</v>
      </c>
      <c r="B98" s="20" t="s">
        <v>11</v>
      </c>
      <c r="C98" s="21" t="s">
        <v>67</v>
      </c>
    </row>
    <row r="99" spans="1:3" ht="14.25" customHeight="1" x14ac:dyDescent="0.2">
      <c r="A99" s="19">
        <v>2</v>
      </c>
      <c r="B99" s="22" t="s">
        <v>13</v>
      </c>
      <c r="C99" s="21" t="s">
        <v>40</v>
      </c>
    </row>
    <row r="100" spans="1:3" ht="14.25" customHeight="1" x14ac:dyDescent="0.2">
      <c r="A100" s="19">
        <v>3</v>
      </c>
      <c r="B100" s="22" t="s">
        <v>15</v>
      </c>
      <c r="C100" s="23" t="s">
        <v>16</v>
      </c>
    </row>
    <row r="101" spans="1:3" ht="14.25" customHeight="1" x14ac:dyDescent="0.2">
      <c r="A101" s="19">
        <v>4</v>
      </c>
      <c r="B101" s="20" t="s">
        <v>17</v>
      </c>
      <c r="C101" s="21" t="s">
        <v>68</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69</v>
      </c>
    </row>
    <row r="106" spans="1:3" ht="14.25" customHeight="1" x14ac:dyDescent="0.2">
      <c r="A106" s="19">
        <v>9</v>
      </c>
      <c r="B106" s="20" t="s">
        <v>27</v>
      </c>
      <c r="C106" s="21" t="s">
        <v>70</v>
      </c>
    </row>
    <row r="107" spans="1:3" ht="14.25" customHeight="1" x14ac:dyDescent="0.2">
      <c r="A107" s="19">
        <v>10</v>
      </c>
      <c r="B107" s="20" t="s">
        <v>29</v>
      </c>
      <c r="C107" s="21" t="s">
        <v>71</v>
      </c>
    </row>
    <row r="108" spans="1:3" ht="14.25" customHeight="1" x14ac:dyDescent="0.2">
      <c r="A108" s="19">
        <v>11</v>
      </c>
      <c r="B108" s="20" t="s">
        <v>31</v>
      </c>
      <c r="C108" s="21" t="s">
        <v>32</v>
      </c>
    </row>
    <row r="109" spans="1:3" ht="14.25" customHeight="1" x14ac:dyDescent="0.2">
      <c r="A109" s="19">
        <v>12</v>
      </c>
      <c r="B109" s="20" t="s">
        <v>33</v>
      </c>
      <c r="C109" s="21" t="s">
        <v>41</v>
      </c>
    </row>
    <row r="110" spans="1:3" ht="14.25" customHeight="1" x14ac:dyDescent="0.2">
      <c r="A110" s="19">
        <v>13</v>
      </c>
      <c r="B110" s="20" t="s">
        <v>34</v>
      </c>
      <c r="C110" s="21" t="s">
        <v>20</v>
      </c>
    </row>
    <row r="111" spans="1:3" ht="14.25" customHeight="1" x14ac:dyDescent="0.2">
      <c r="A111" s="19">
        <v>14</v>
      </c>
      <c r="B111" s="20" t="s">
        <v>35</v>
      </c>
      <c r="C111" s="24" t="s">
        <v>22</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72</v>
      </c>
      <c r="B114" s="17" t="s">
        <v>9</v>
      </c>
      <c r="C114" s="18" t="s">
        <v>73</v>
      </c>
    </row>
    <row r="115" spans="1:3" ht="38.25" customHeight="1" x14ac:dyDescent="0.2">
      <c r="A115" s="19">
        <v>1</v>
      </c>
      <c r="B115" s="20" t="s">
        <v>11</v>
      </c>
      <c r="C115" s="21" t="s">
        <v>74</v>
      </c>
    </row>
    <row r="116" spans="1:3" ht="14.25" customHeight="1" x14ac:dyDescent="0.2">
      <c r="A116" s="19">
        <v>2</v>
      </c>
      <c r="B116" s="22" t="s">
        <v>13</v>
      </c>
      <c r="C116" s="21" t="s">
        <v>48</v>
      </c>
    </row>
    <row r="117" spans="1:3" ht="14.25" customHeight="1" x14ac:dyDescent="0.2">
      <c r="A117" s="19">
        <v>3</v>
      </c>
      <c r="B117" s="22" t="s">
        <v>15</v>
      </c>
      <c r="C117" s="23" t="s">
        <v>16</v>
      </c>
    </row>
    <row r="118" spans="1:3" ht="14.25" customHeight="1" x14ac:dyDescent="0.2">
      <c r="A118" s="19">
        <v>4</v>
      </c>
      <c r="B118" s="20" t="s">
        <v>17</v>
      </c>
      <c r="C118" s="21" t="s">
        <v>18</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26</v>
      </c>
    </row>
    <row r="123" spans="1:3" ht="14.25" customHeight="1" x14ac:dyDescent="0.2">
      <c r="A123" s="19">
        <v>9</v>
      </c>
      <c r="B123" s="20" t="s">
        <v>27</v>
      </c>
      <c r="C123" s="21" t="s">
        <v>28</v>
      </c>
    </row>
    <row r="124" spans="1:3" ht="14.25" customHeight="1" x14ac:dyDescent="0.2">
      <c r="A124" s="19">
        <v>10</v>
      </c>
      <c r="B124" s="20" t="s">
        <v>29</v>
      </c>
      <c r="C124" s="21" t="s">
        <v>44</v>
      </c>
    </row>
    <row r="125" spans="1:3" ht="14.25" customHeight="1" x14ac:dyDescent="0.2">
      <c r="A125" s="19">
        <v>11</v>
      </c>
      <c r="B125" s="20" t="s">
        <v>31</v>
      </c>
      <c r="C125" s="21" t="s">
        <v>32</v>
      </c>
    </row>
    <row r="126" spans="1:3" ht="14.25" customHeight="1" x14ac:dyDescent="0.2">
      <c r="A126" s="19">
        <v>12</v>
      </c>
      <c r="B126" s="20" t="s">
        <v>33</v>
      </c>
      <c r="C126" s="21" t="s">
        <v>18</v>
      </c>
    </row>
    <row r="127" spans="1:3" ht="14.25" customHeight="1" x14ac:dyDescent="0.2">
      <c r="A127" s="19">
        <v>13</v>
      </c>
      <c r="B127" s="20" t="s">
        <v>34</v>
      </c>
      <c r="C127" s="21" t="s">
        <v>20</v>
      </c>
    </row>
    <row r="128" spans="1:3" ht="14.25" customHeight="1" x14ac:dyDescent="0.2">
      <c r="A128" s="19">
        <v>14</v>
      </c>
      <c r="B128" s="20" t="s">
        <v>35</v>
      </c>
      <c r="C128" s="24" t="s">
        <v>22</v>
      </c>
    </row>
    <row r="129" spans="1:3" ht="15" customHeight="1" thickBot="1" x14ac:dyDescent="0.25">
      <c r="A129" s="25">
        <v>15</v>
      </c>
      <c r="B129" s="26" t="s">
        <v>36</v>
      </c>
      <c r="C129" s="27" t="s">
        <v>24</v>
      </c>
    </row>
    <row r="130" spans="1:3" ht="15.75" customHeight="1" x14ac:dyDescent="0.25">
      <c r="A130" s="13"/>
      <c r="B130" s="14"/>
      <c r="C130" s="15"/>
    </row>
    <row r="131" spans="1:3" ht="27.2" customHeight="1" x14ac:dyDescent="0.25">
      <c r="A131" s="16" t="s">
        <v>75</v>
      </c>
      <c r="B131" s="17" t="s">
        <v>9</v>
      </c>
      <c r="C131" s="18" t="s">
        <v>76</v>
      </c>
    </row>
    <row r="132" spans="1:3" ht="38.25" customHeight="1" x14ac:dyDescent="0.2">
      <c r="A132" s="19">
        <v>1</v>
      </c>
      <c r="B132" s="20" t="s">
        <v>11</v>
      </c>
      <c r="C132" s="21" t="s">
        <v>77</v>
      </c>
    </row>
    <row r="133" spans="1:3" ht="14.25" customHeight="1" x14ac:dyDescent="0.2">
      <c r="A133" s="19">
        <v>2</v>
      </c>
      <c r="B133" s="22" t="s">
        <v>13</v>
      </c>
      <c r="C133" s="21" t="s">
        <v>78</v>
      </c>
    </row>
    <row r="134" spans="1:3" ht="14.25" customHeight="1" x14ac:dyDescent="0.2">
      <c r="A134" s="19">
        <v>3</v>
      </c>
      <c r="B134" s="22" t="s">
        <v>15</v>
      </c>
      <c r="C134" s="23" t="s">
        <v>16</v>
      </c>
    </row>
    <row r="135" spans="1:3" ht="14.25" customHeight="1" x14ac:dyDescent="0.2">
      <c r="A135" s="19">
        <v>4</v>
      </c>
      <c r="B135" s="20" t="s">
        <v>17</v>
      </c>
      <c r="C135" s="21" t="s">
        <v>79</v>
      </c>
    </row>
    <row r="136" spans="1:3" ht="14.25" customHeight="1" x14ac:dyDescent="0.2">
      <c r="A136" s="19">
        <v>5</v>
      </c>
      <c r="B136" s="20" t="s">
        <v>19</v>
      </c>
      <c r="C136" s="21" t="s">
        <v>80</v>
      </c>
    </row>
    <row r="137" spans="1:3" ht="14.25" customHeight="1" x14ac:dyDescent="0.2">
      <c r="A137" s="19">
        <v>6</v>
      </c>
      <c r="B137" s="20" t="s">
        <v>21</v>
      </c>
      <c r="C137" s="24" t="s">
        <v>81</v>
      </c>
    </row>
    <row r="138" spans="1:3" ht="14.25" customHeight="1" x14ac:dyDescent="0.2">
      <c r="A138" s="19">
        <v>7</v>
      </c>
      <c r="B138" s="20" t="s">
        <v>23</v>
      </c>
      <c r="C138" s="21" t="s">
        <v>82</v>
      </c>
    </row>
    <row r="139" spans="1:3" ht="14.25" customHeight="1" x14ac:dyDescent="0.2">
      <c r="A139" s="19">
        <v>8</v>
      </c>
      <c r="B139" s="20" t="s">
        <v>25</v>
      </c>
      <c r="C139" s="21" t="s">
        <v>42</v>
      </c>
    </row>
    <row r="140" spans="1:3" ht="14.25" customHeight="1" x14ac:dyDescent="0.2">
      <c r="A140" s="19">
        <v>9</v>
      </c>
      <c r="B140" s="20" t="s">
        <v>27</v>
      </c>
      <c r="C140" s="21" t="s">
        <v>70</v>
      </c>
    </row>
    <row r="141" spans="1:3" ht="14.25" customHeight="1" x14ac:dyDescent="0.2">
      <c r="A141" s="19">
        <v>10</v>
      </c>
      <c r="B141" s="20" t="s">
        <v>29</v>
      </c>
      <c r="C141" s="21" t="s">
        <v>83</v>
      </c>
    </row>
    <row r="142" spans="1:3" ht="14.25" customHeight="1" x14ac:dyDescent="0.2">
      <c r="A142" s="19">
        <v>11</v>
      </c>
      <c r="B142" s="20" t="s">
        <v>31</v>
      </c>
      <c r="C142" s="21" t="s">
        <v>84</v>
      </c>
    </row>
    <row r="143" spans="1:3" ht="14.25" customHeight="1" x14ac:dyDescent="0.2">
      <c r="A143" s="19">
        <v>12</v>
      </c>
      <c r="B143" s="20" t="s">
        <v>33</v>
      </c>
      <c r="C143" s="21" t="s">
        <v>85</v>
      </c>
    </row>
    <row r="144" spans="1:3" ht="14.25" customHeight="1" x14ac:dyDescent="0.2">
      <c r="A144" s="19">
        <v>13</v>
      </c>
      <c r="B144" s="20" t="s">
        <v>34</v>
      </c>
      <c r="C144" s="21" t="s">
        <v>86</v>
      </c>
    </row>
    <row r="145" spans="1:3" ht="14.25" customHeight="1" x14ac:dyDescent="0.2">
      <c r="A145" s="19">
        <v>14</v>
      </c>
      <c r="B145" s="20" t="s">
        <v>35</v>
      </c>
      <c r="C145" s="24" t="s">
        <v>81</v>
      </c>
    </row>
    <row r="146" spans="1:3" ht="15" customHeight="1" thickBot="1" x14ac:dyDescent="0.25">
      <c r="A146" s="25">
        <v>15</v>
      </c>
      <c r="B146" s="26" t="s">
        <v>36</v>
      </c>
      <c r="C146" s="27" t="s">
        <v>87</v>
      </c>
    </row>
    <row r="147" spans="1:3" ht="15.75" customHeight="1" x14ac:dyDescent="0.25">
      <c r="A147" s="13"/>
      <c r="B147" s="14"/>
      <c r="C147" s="15"/>
    </row>
    <row r="148" spans="1:3" ht="27.2" customHeight="1" x14ac:dyDescent="0.25">
      <c r="A148" s="16" t="s">
        <v>88</v>
      </c>
      <c r="B148" s="17" t="s">
        <v>9</v>
      </c>
      <c r="C148" s="18" t="s">
        <v>89</v>
      </c>
    </row>
    <row r="149" spans="1:3" ht="38.25" customHeight="1" x14ac:dyDescent="0.2">
      <c r="A149" s="19">
        <v>1</v>
      </c>
      <c r="B149" s="20" t="s">
        <v>11</v>
      </c>
      <c r="C149" s="21" t="s">
        <v>90</v>
      </c>
    </row>
    <row r="150" spans="1:3" ht="14.25" customHeight="1" x14ac:dyDescent="0.2">
      <c r="A150" s="19">
        <v>2</v>
      </c>
      <c r="B150" s="22" t="s">
        <v>13</v>
      </c>
      <c r="C150" s="21" t="s">
        <v>48</v>
      </c>
    </row>
    <row r="151" spans="1:3" ht="14.25" customHeight="1" x14ac:dyDescent="0.2">
      <c r="A151" s="19">
        <v>3</v>
      </c>
      <c r="B151" s="22" t="s">
        <v>15</v>
      </c>
      <c r="C151" s="23" t="s">
        <v>16</v>
      </c>
    </row>
    <row r="152" spans="1:3" ht="14.25" customHeight="1" x14ac:dyDescent="0.2">
      <c r="A152" s="19">
        <v>4</v>
      </c>
      <c r="B152" s="20" t="s">
        <v>17</v>
      </c>
      <c r="C152" s="21" t="s">
        <v>85</v>
      </c>
    </row>
    <row r="153" spans="1:3" ht="14.25" customHeight="1" x14ac:dyDescent="0.2">
      <c r="A153" s="19">
        <v>5</v>
      </c>
      <c r="B153" s="20" t="s">
        <v>19</v>
      </c>
      <c r="C153" s="21" t="s">
        <v>86</v>
      </c>
    </row>
    <row r="154" spans="1:3" ht="14.25" customHeight="1" x14ac:dyDescent="0.2">
      <c r="A154" s="19">
        <v>6</v>
      </c>
      <c r="B154" s="20" t="s">
        <v>21</v>
      </c>
      <c r="C154" s="24" t="s">
        <v>81</v>
      </c>
    </row>
    <row r="155" spans="1:3" ht="14.25" customHeight="1" x14ac:dyDescent="0.2">
      <c r="A155" s="19">
        <v>7</v>
      </c>
      <c r="B155" s="20" t="s">
        <v>23</v>
      </c>
      <c r="C155" s="21" t="s">
        <v>87</v>
      </c>
    </row>
    <row r="156" spans="1:3" ht="14.25" customHeight="1" x14ac:dyDescent="0.2">
      <c r="A156" s="19">
        <v>8</v>
      </c>
      <c r="B156" s="20" t="s">
        <v>25</v>
      </c>
      <c r="C156" s="21" t="s">
        <v>42</v>
      </c>
    </row>
    <row r="157" spans="1:3" ht="14.25" customHeight="1" x14ac:dyDescent="0.2">
      <c r="A157" s="19">
        <v>9</v>
      </c>
      <c r="B157" s="20" t="s">
        <v>27</v>
      </c>
      <c r="C157" s="21" t="s">
        <v>70</v>
      </c>
    </row>
    <row r="158" spans="1:3" ht="14.25" customHeight="1" x14ac:dyDescent="0.2">
      <c r="A158" s="19">
        <v>10</v>
      </c>
      <c r="B158" s="20" t="s">
        <v>29</v>
      </c>
      <c r="C158" s="21" t="s">
        <v>83</v>
      </c>
    </row>
    <row r="159" spans="1:3" ht="14.25" customHeight="1" x14ac:dyDescent="0.2">
      <c r="A159" s="19">
        <v>11</v>
      </c>
      <c r="B159" s="20" t="s">
        <v>31</v>
      </c>
      <c r="C159" s="21" t="s">
        <v>84</v>
      </c>
    </row>
    <row r="160" spans="1:3" ht="14.25" customHeight="1" x14ac:dyDescent="0.2">
      <c r="A160" s="19">
        <v>12</v>
      </c>
      <c r="B160" s="20" t="s">
        <v>33</v>
      </c>
      <c r="C160" s="21" t="s">
        <v>85</v>
      </c>
    </row>
    <row r="161" spans="1:3" ht="14.25" customHeight="1" x14ac:dyDescent="0.2">
      <c r="A161" s="19">
        <v>13</v>
      </c>
      <c r="B161" s="20" t="s">
        <v>34</v>
      </c>
      <c r="C161" s="21" t="s">
        <v>86</v>
      </c>
    </row>
    <row r="162" spans="1:3" ht="14.25" customHeight="1" x14ac:dyDescent="0.2">
      <c r="A162" s="19">
        <v>14</v>
      </c>
      <c r="B162" s="20" t="s">
        <v>35</v>
      </c>
      <c r="C162" s="24" t="s">
        <v>81</v>
      </c>
    </row>
    <row r="163" spans="1:3" ht="15" customHeight="1" thickBot="1" x14ac:dyDescent="0.25">
      <c r="A163" s="25">
        <v>15</v>
      </c>
      <c r="B163" s="26" t="s">
        <v>36</v>
      </c>
      <c r="C163" s="27" t="s">
        <v>87</v>
      </c>
    </row>
    <row r="164" spans="1:3" ht="15.75" customHeight="1" x14ac:dyDescent="0.25">
      <c r="A164" s="13"/>
      <c r="B164" s="14"/>
      <c r="C164" s="15"/>
    </row>
    <row r="165" spans="1:3" ht="27.2" customHeight="1" x14ac:dyDescent="0.25">
      <c r="A165" s="16" t="s">
        <v>91</v>
      </c>
      <c r="B165" s="17" t="s">
        <v>9</v>
      </c>
      <c r="C165" s="18" t="s">
        <v>92</v>
      </c>
    </row>
    <row r="166" spans="1:3" ht="38.25" customHeight="1" x14ac:dyDescent="0.2">
      <c r="A166" s="19">
        <v>1</v>
      </c>
      <c r="B166" s="20" t="s">
        <v>11</v>
      </c>
      <c r="C166" s="21" t="s">
        <v>93</v>
      </c>
    </row>
    <row r="167" spans="1:3" ht="14.25" customHeight="1" x14ac:dyDescent="0.2">
      <c r="A167" s="19">
        <v>2</v>
      </c>
      <c r="B167" s="22" t="s">
        <v>13</v>
      </c>
      <c r="C167" s="21" t="s">
        <v>48</v>
      </c>
    </row>
    <row r="168" spans="1:3" ht="14.25" customHeight="1" x14ac:dyDescent="0.2">
      <c r="A168" s="19">
        <v>3</v>
      </c>
      <c r="B168" s="22" t="s">
        <v>15</v>
      </c>
      <c r="C168" s="23" t="s">
        <v>16</v>
      </c>
    </row>
    <row r="169" spans="1:3" ht="14.25" customHeight="1" x14ac:dyDescent="0.2">
      <c r="A169" s="19">
        <v>4</v>
      </c>
      <c r="B169" s="20" t="s">
        <v>17</v>
      </c>
      <c r="C169" s="21" t="s">
        <v>41</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94</v>
      </c>
    </row>
    <row r="174" spans="1:3" ht="14.25" customHeight="1" x14ac:dyDescent="0.2">
      <c r="A174" s="19">
        <v>9</v>
      </c>
      <c r="B174" s="20" t="s">
        <v>27</v>
      </c>
      <c r="C174" s="21" t="s">
        <v>95</v>
      </c>
    </row>
    <row r="175" spans="1:3" ht="14.25" customHeight="1" x14ac:dyDescent="0.2">
      <c r="A175" s="19">
        <v>10</v>
      </c>
      <c r="B175" s="20" t="s">
        <v>29</v>
      </c>
      <c r="C175" s="21" t="s">
        <v>44</v>
      </c>
    </row>
    <row r="176" spans="1:3" ht="14.25" customHeight="1" x14ac:dyDescent="0.2">
      <c r="A176" s="19">
        <v>11</v>
      </c>
      <c r="B176" s="20" t="s">
        <v>31</v>
      </c>
      <c r="C176" s="21" t="s">
        <v>32</v>
      </c>
    </row>
    <row r="177" spans="1:3" ht="14.25" customHeight="1" x14ac:dyDescent="0.2">
      <c r="A177" s="19">
        <v>12</v>
      </c>
      <c r="B177" s="20" t="s">
        <v>33</v>
      </c>
      <c r="C177" s="21" t="s">
        <v>41</v>
      </c>
    </row>
    <row r="178" spans="1:3" ht="14.25" customHeight="1" x14ac:dyDescent="0.2">
      <c r="A178" s="19">
        <v>13</v>
      </c>
      <c r="B178" s="20" t="s">
        <v>34</v>
      </c>
      <c r="C178" s="21" t="s">
        <v>20</v>
      </c>
    </row>
    <row r="179" spans="1:3" ht="14.25" customHeight="1" x14ac:dyDescent="0.2">
      <c r="A179" s="19">
        <v>14</v>
      </c>
      <c r="B179" s="20" t="s">
        <v>35</v>
      </c>
      <c r="C179" s="24" t="s">
        <v>22</v>
      </c>
    </row>
    <row r="180" spans="1:3" ht="15" customHeight="1" thickBot="1" x14ac:dyDescent="0.25">
      <c r="A180" s="25">
        <v>15</v>
      </c>
      <c r="B180" s="26" t="s">
        <v>36</v>
      </c>
      <c r="C180" s="27" t="s">
        <v>24</v>
      </c>
    </row>
    <row r="181" spans="1:3" ht="15.75" customHeight="1" x14ac:dyDescent="0.25">
      <c r="A181" s="13"/>
      <c r="B181" s="14"/>
      <c r="C181" s="15"/>
    </row>
    <row r="182" spans="1:3" ht="27.2" customHeight="1" x14ac:dyDescent="0.25">
      <c r="A182" s="16" t="s">
        <v>96</v>
      </c>
      <c r="B182" s="17" t="s">
        <v>9</v>
      </c>
      <c r="C182" s="18" t="s">
        <v>97</v>
      </c>
    </row>
    <row r="183" spans="1:3" ht="38.25" customHeight="1" x14ac:dyDescent="0.2">
      <c r="A183" s="19">
        <v>1</v>
      </c>
      <c r="B183" s="20" t="s">
        <v>11</v>
      </c>
      <c r="C183" s="21" t="s">
        <v>98</v>
      </c>
    </row>
    <row r="184" spans="1:3" ht="14.25" customHeight="1" x14ac:dyDescent="0.2">
      <c r="A184" s="19">
        <v>2</v>
      </c>
      <c r="B184" s="22" t="s">
        <v>13</v>
      </c>
      <c r="C184" s="21" t="s">
        <v>99</v>
      </c>
    </row>
    <row r="185" spans="1:3" ht="14.25" customHeight="1" x14ac:dyDescent="0.2">
      <c r="A185" s="19">
        <v>3</v>
      </c>
      <c r="B185" s="22" t="s">
        <v>15</v>
      </c>
      <c r="C185" s="23" t="s">
        <v>16</v>
      </c>
    </row>
    <row r="186" spans="1:3" ht="14.25" customHeight="1" x14ac:dyDescent="0.2">
      <c r="A186" s="19">
        <v>4</v>
      </c>
      <c r="B186" s="20" t="s">
        <v>17</v>
      </c>
      <c r="C186" s="21" t="s">
        <v>100</v>
      </c>
    </row>
    <row r="187" spans="1:3" ht="14.25" customHeight="1" x14ac:dyDescent="0.2">
      <c r="A187" s="19">
        <v>5</v>
      </c>
      <c r="B187" s="20" t="s">
        <v>19</v>
      </c>
      <c r="C187" s="21" t="s">
        <v>101</v>
      </c>
    </row>
    <row r="188" spans="1:3" ht="14.25" customHeight="1" x14ac:dyDescent="0.2">
      <c r="A188" s="19">
        <v>6</v>
      </c>
      <c r="B188" s="20" t="s">
        <v>21</v>
      </c>
      <c r="C188" s="24" t="s">
        <v>22</v>
      </c>
    </row>
    <row r="189" spans="1:3" ht="14.25" customHeight="1" x14ac:dyDescent="0.2">
      <c r="A189" s="19">
        <v>7</v>
      </c>
      <c r="B189" s="20" t="s">
        <v>23</v>
      </c>
      <c r="C189" s="21" t="s">
        <v>102</v>
      </c>
    </row>
    <row r="190" spans="1:3" ht="14.25" customHeight="1" x14ac:dyDescent="0.2">
      <c r="A190" s="19">
        <v>8</v>
      </c>
      <c r="B190" s="20" t="s">
        <v>25</v>
      </c>
      <c r="C190" s="21" t="s">
        <v>103</v>
      </c>
    </row>
    <row r="191" spans="1:3" ht="14.25" customHeight="1" x14ac:dyDescent="0.2">
      <c r="A191" s="19">
        <v>9</v>
      </c>
      <c r="B191" s="20" t="s">
        <v>27</v>
      </c>
      <c r="C191" s="21" t="s">
        <v>104</v>
      </c>
    </row>
    <row r="192" spans="1:3" ht="14.25" customHeight="1" x14ac:dyDescent="0.2">
      <c r="A192" s="19">
        <v>10</v>
      </c>
      <c r="B192" s="20" t="s">
        <v>29</v>
      </c>
      <c r="C192" s="21" t="s">
        <v>105</v>
      </c>
    </row>
    <row r="193" spans="1:4" ht="14.25" customHeight="1" x14ac:dyDescent="0.2">
      <c r="A193" s="19">
        <v>11</v>
      </c>
      <c r="B193" s="20" t="s">
        <v>31</v>
      </c>
      <c r="C193" s="21" t="s">
        <v>32</v>
      </c>
    </row>
    <row r="194" spans="1:4" ht="14.25" customHeight="1" x14ac:dyDescent="0.2">
      <c r="A194" s="19">
        <v>12</v>
      </c>
      <c r="B194" s="20" t="s">
        <v>33</v>
      </c>
      <c r="C194" s="21" t="s">
        <v>106</v>
      </c>
    </row>
    <row r="195" spans="1:4" ht="14.25" customHeight="1" x14ac:dyDescent="0.2">
      <c r="A195" s="19">
        <v>13</v>
      </c>
      <c r="B195" s="20" t="s">
        <v>34</v>
      </c>
      <c r="C195" s="21" t="s">
        <v>107</v>
      </c>
    </row>
    <row r="196" spans="1:4" ht="14.25" customHeight="1" x14ac:dyDescent="0.2">
      <c r="A196" s="19">
        <v>14</v>
      </c>
      <c r="B196" s="20" t="s">
        <v>35</v>
      </c>
      <c r="C196" s="24" t="s">
        <v>22</v>
      </c>
    </row>
    <row r="197" spans="1:4" ht="15" customHeight="1" thickBot="1" x14ac:dyDescent="0.25">
      <c r="A197" s="25">
        <v>15</v>
      </c>
      <c r="B197" s="26" t="s">
        <v>36</v>
      </c>
      <c r="C197" s="27" t="s">
        <v>108</v>
      </c>
    </row>
    <row r="198" spans="1:4" ht="15.75" x14ac:dyDescent="0.25">
      <c r="A198" s="28" t="s">
        <v>109</v>
      </c>
      <c r="B198" s="28"/>
      <c r="C198" s="28" t="s">
        <v>110</v>
      </c>
      <c r="D198"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REPORTING&amp;RLAWRENCE AND MEMORIAL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9"/>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111</v>
      </c>
      <c r="B4" s="517"/>
      <c r="C4" s="517"/>
    </row>
    <row r="5" spans="1:3" ht="15.75" x14ac:dyDescent="0.25">
      <c r="A5" s="517" t="s">
        <v>283</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284</v>
      </c>
    </row>
    <row r="9" spans="1:3" ht="15.75" customHeight="1" x14ac:dyDescent="0.25">
      <c r="A9" s="316"/>
      <c r="B9" s="317"/>
      <c r="C9" s="318"/>
    </row>
    <row r="10" spans="1:3" ht="15.75" customHeight="1" thickBot="1" x14ac:dyDescent="0.25">
      <c r="A10" s="319" t="s">
        <v>167</v>
      </c>
      <c r="B10" s="320" t="s">
        <v>285</v>
      </c>
      <c r="C10" s="315"/>
    </row>
    <row r="11" spans="1:3" s="324" customFormat="1" ht="75" customHeight="1" x14ac:dyDescent="0.2">
      <c r="A11" s="321" t="s">
        <v>149</v>
      </c>
      <c r="B11" s="322" t="s">
        <v>286</v>
      </c>
      <c r="C11" s="323" t="s">
        <v>287</v>
      </c>
    </row>
    <row r="12" spans="1:3" s="324" customFormat="1" ht="60" x14ac:dyDescent="0.2">
      <c r="A12" s="325" t="s">
        <v>156</v>
      </c>
      <c r="B12" s="322" t="s">
        <v>288</v>
      </c>
      <c r="C12" s="326" t="s">
        <v>289</v>
      </c>
    </row>
    <row r="13" spans="1:3" s="324" customFormat="1" ht="30" x14ac:dyDescent="0.2">
      <c r="A13" s="327" t="s">
        <v>158</v>
      </c>
      <c r="B13" s="328" t="s">
        <v>290</v>
      </c>
      <c r="C13" s="329">
        <v>0.17169999999999999</v>
      </c>
    </row>
    <row r="14" spans="1:3" ht="13.5" customHeight="1" thickBot="1" x14ac:dyDescent="0.25">
      <c r="A14" s="330"/>
      <c r="B14" s="331"/>
      <c r="C14" s="332"/>
    </row>
    <row r="15" spans="1:3" s="324" customFormat="1" ht="16.5" customHeight="1" thickBot="1" x14ac:dyDescent="0.25">
      <c r="A15" s="333" t="s">
        <v>291</v>
      </c>
      <c r="B15" s="334" t="s">
        <v>292</v>
      </c>
      <c r="C15" s="335"/>
    </row>
    <row r="16" spans="1:3" s="324" customFormat="1" ht="15.75" x14ac:dyDescent="0.2">
      <c r="A16" s="336" t="s">
        <v>293</v>
      </c>
      <c r="B16" s="337" t="s">
        <v>294</v>
      </c>
      <c r="C16" s="338"/>
    </row>
    <row r="17" spans="1:3" s="324" customFormat="1" x14ac:dyDescent="0.2">
      <c r="A17" s="339">
        <v>1</v>
      </c>
      <c r="B17" s="322" t="s">
        <v>295</v>
      </c>
      <c r="C17" s="340" t="s">
        <v>296</v>
      </c>
    </row>
    <row r="18" spans="1:3" s="324" customFormat="1" x14ac:dyDescent="0.2">
      <c r="A18" s="339">
        <v>2</v>
      </c>
      <c r="B18" s="341" t="s">
        <v>297</v>
      </c>
      <c r="C18" s="340" t="s">
        <v>298</v>
      </c>
    </row>
    <row r="19" spans="1:3" s="324" customFormat="1" x14ac:dyDescent="0.2">
      <c r="A19" s="339">
        <v>3</v>
      </c>
      <c r="B19" s="341" t="s">
        <v>299</v>
      </c>
      <c r="C19" s="340" t="s">
        <v>300</v>
      </c>
    </row>
    <row r="20" spans="1:3" s="324" customFormat="1" ht="75" customHeight="1" x14ac:dyDescent="0.2">
      <c r="A20" s="339">
        <v>4</v>
      </c>
      <c r="B20" s="341" t="s">
        <v>301</v>
      </c>
      <c r="C20" s="340" t="s">
        <v>287</v>
      </c>
    </row>
    <row r="21" spans="1:3" s="324" customFormat="1" ht="75" customHeight="1" x14ac:dyDescent="0.2">
      <c r="A21" s="339">
        <v>5</v>
      </c>
      <c r="B21" s="341" t="s">
        <v>302</v>
      </c>
      <c r="C21" s="340" t="s">
        <v>303</v>
      </c>
    </row>
    <row r="22" spans="1:3" s="324" customFormat="1" ht="30" x14ac:dyDescent="0.2">
      <c r="A22" s="342">
        <v>6</v>
      </c>
      <c r="B22" s="341" t="s">
        <v>304</v>
      </c>
      <c r="C22" s="343">
        <v>0.1777</v>
      </c>
    </row>
    <row r="23" spans="1:3" s="347" customFormat="1" x14ac:dyDescent="0.2">
      <c r="A23" s="344"/>
      <c r="B23" s="345"/>
      <c r="C23" s="346"/>
    </row>
    <row r="24" spans="1:3" s="324" customFormat="1" ht="15.75" x14ac:dyDescent="0.2">
      <c r="A24" s="336" t="s">
        <v>305</v>
      </c>
      <c r="B24" s="337" t="s">
        <v>294</v>
      </c>
      <c r="C24" s="338"/>
    </row>
    <row r="25" spans="1:3" s="324" customFormat="1" x14ac:dyDescent="0.2">
      <c r="A25" s="339">
        <v>1</v>
      </c>
      <c r="B25" s="322" t="s">
        <v>295</v>
      </c>
      <c r="C25" s="340" t="s">
        <v>306</v>
      </c>
    </row>
    <row r="26" spans="1:3" s="324" customFormat="1" x14ac:dyDescent="0.2">
      <c r="A26" s="339">
        <v>2</v>
      </c>
      <c r="B26" s="341" t="s">
        <v>297</v>
      </c>
      <c r="C26" s="340" t="s">
        <v>298</v>
      </c>
    </row>
    <row r="27" spans="1:3" s="324" customFormat="1" x14ac:dyDescent="0.2">
      <c r="A27" s="339">
        <v>3</v>
      </c>
      <c r="B27" s="341" t="s">
        <v>299</v>
      </c>
      <c r="C27" s="340" t="s">
        <v>300</v>
      </c>
    </row>
    <row r="28" spans="1:3" s="324" customFormat="1" ht="75" customHeight="1" x14ac:dyDescent="0.2">
      <c r="A28" s="339">
        <v>4</v>
      </c>
      <c r="B28" s="341" t="s">
        <v>301</v>
      </c>
      <c r="C28" s="340" t="s">
        <v>287</v>
      </c>
    </row>
    <row r="29" spans="1:3" s="324" customFormat="1" ht="75" customHeight="1" x14ac:dyDescent="0.2">
      <c r="A29" s="339">
        <v>5</v>
      </c>
      <c r="B29" s="341" t="s">
        <v>302</v>
      </c>
      <c r="C29" s="340" t="s">
        <v>303</v>
      </c>
    </row>
    <row r="30" spans="1:3" s="324" customFormat="1" ht="30" x14ac:dyDescent="0.2">
      <c r="A30" s="342">
        <v>6</v>
      </c>
      <c r="B30" s="341" t="s">
        <v>304</v>
      </c>
      <c r="C30" s="343">
        <v>0.19440000000000002</v>
      </c>
    </row>
    <row r="31" spans="1:3" s="347" customFormat="1" x14ac:dyDescent="0.2">
      <c r="A31" s="344"/>
      <c r="B31" s="345"/>
      <c r="C31" s="346"/>
    </row>
    <row r="32" spans="1:3" s="324" customFormat="1" ht="15.75" x14ac:dyDescent="0.2">
      <c r="A32" s="336" t="s">
        <v>307</v>
      </c>
      <c r="B32" s="337" t="s">
        <v>294</v>
      </c>
      <c r="C32" s="338"/>
    </row>
    <row r="33" spans="1:3" s="324" customFormat="1" x14ac:dyDescent="0.2">
      <c r="A33" s="339">
        <v>1</v>
      </c>
      <c r="B33" s="322" t="s">
        <v>295</v>
      </c>
      <c r="C33" s="340" t="s">
        <v>308</v>
      </c>
    </row>
    <row r="34" spans="1:3" s="324" customFormat="1" x14ac:dyDescent="0.2">
      <c r="A34" s="339">
        <v>2</v>
      </c>
      <c r="B34" s="341" t="s">
        <v>297</v>
      </c>
      <c r="C34" s="340" t="s">
        <v>298</v>
      </c>
    </row>
    <row r="35" spans="1:3" s="324" customFormat="1" x14ac:dyDescent="0.2">
      <c r="A35" s="339">
        <v>3</v>
      </c>
      <c r="B35" s="341" t="s">
        <v>299</v>
      </c>
      <c r="C35" s="340" t="s">
        <v>300</v>
      </c>
    </row>
    <row r="36" spans="1:3" s="324" customFormat="1" ht="75" customHeight="1" x14ac:dyDescent="0.2">
      <c r="A36" s="339">
        <v>4</v>
      </c>
      <c r="B36" s="341" t="s">
        <v>301</v>
      </c>
      <c r="C36" s="340" t="s">
        <v>287</v>
      </c>
    </row>
    <row r="37" spans="1:3" s="324" customFormat="1" ht="75" customHeight="1" x14ac:dyDescent="0.2">
      <c r="A37" s="339">
        <v>5</v>
      </c>
      <c r="B37" s="341" t="s">
        <v>302</v>
      </c>
      <c r="C37" s="340" t="s">
        <v>303</v>
      </c>
    </row>
    <row r="38" spans="1:3" s="324" customFormat="1" ht="30" x14ac:dyDescent="0.2">
      <c r="A38" s="342">
        <v>6</v>
      </c>
      <c r="B38" s="341" t="s">
        <v>304</v>
      </c>
      <c r="C38" s="343">
        <v>0.1502</v>
      </c>
    </row>
    <row r="39" spans="1:3" ht="15.75" customHeight="1" thickBot="1" x14ac:dyDescent="0.25">
      <c r="A39" s="319"/>
      <c r="B39" s="320"/>
      <c r="C39"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REPORTING&amp;R&amp;10LAWRENCE AND MEMORIAL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SheetLayoutView="100" workbookViewId="0">
      <selection activeCell="C11" sqref="C11"/>
    </sheetView>
  </sheetViews>
  <sheetFormatPr defaultRowHeight="15" x14ac:dyDescent="0.2"/>
  <cols>
    <col min="1" max="1" width="11.42578125" style="351" customWidth="1"/>
    <col min="2" max="2" width="48.140625" style="351" bestFit="1" customWidth="1"/>
    <col min="3" max="3" width="24.7109375" style="351" bestFit="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7" t="s">
        <v>0</v>
      </c>
      <c r="B4" s="517"/>
      <c r="C4" s="517"/>
      <c r="D4" s="517"/>
      <c r="E4" s="517"/>
      <c r="F4" s="517"/>
    </row>
    <row r="5" spans="1:8" ht="15.75" customHeight="1" x14ac:dyDescent="0.25">
      <c r="A5" s="517" t="s">
        <v>309</v>
      </c>
      <c r="B5" s="517"/>
      <c r="C5" s="517"/>
      <c r="D5" s="517"/>
      <c r="E5" s="517"/>
      <c r="F5" s="517"/>
    </row>
    <row r="6" spans="1:8" ht="15.75" customHeight="1" x14ac:dyDescent="0.25">
      <c r="A6" s="517" t="s">
        <v>111</v>
      </c>
      <c r="B6" s="517"/>
      <c r="C6" s="517"/>
      <c r="D6" s="517"/>
      <c r="E6" s="517"/>
      <c r="F6" s="517"/>
    </row>
    <row r="7" spans="1:8" ht="15.75" customHeight="1" x14ac:dyDescent="0.25">
      <c r="A7" s="517" t="s">
        <v>310</v>
      </c>
      <c r="B7" s="517"/>
      <c r="C7" s="517"/>
      <c r="D7" s="517"/>
      <c r="E7" s="517"/>
      <c r="F7" s="517"/>
    </row>
    <row r="8" spans="1:8" ht="16.5" customHeight="1" thickBot="1" x14ac:dyDescent="0.3">
      <c r="A8" s="348"/>
      <c r="B8" s="348"/>
      <c r="C8" s="348"/>
      <c r="D8" s="352"/>
      <c r="E8" s="349"/>
      <c r="F8" s="350"/>
      <c r="G8" s="350"/>
      <c r="H8" s="350"/>
    </row>
    <row r="9" spans="1:8" ht="16.5" customHeight="1" thickBot="1" x14ac:dyDescent="0.3">
      <c r="A9" s="353" t="s">
        <v>5</v>
      </c>
      <c r="B9" s="354" t="s">
        <v>311</v>
      </c>
      <c r="C9" s="354" t="s">
        <v>312</v>
      </c>
      <c r="D9" s="355" t="s">
        <v>313</v>
      </c>
      <c r="E9" s="355" t="s">
        <v>314</v>
      </c>
      <c r="F9" s="356" t="s">
        <v>315</v>
      </c>
      <c r="G9" s="357"/>
      <c r="H9" s="357"/>
    </row>
    <row r="10" spans="1:8" ht="15.75" customHeight="1" x14ac:dyDescent="0.25">
      <c r="A10" s="358"/>
      <c r="B10" s="359"/>
      <c r="C10" s="359"/>
      <c r="D10" s="360"/>
      <c r="E10" s="360"/>
      <c r="F10" s="361"/>
      <c r="G10" s="357"/>
      <c r="H10" s="357"/>
    </row>
    <row r="11" spans="1:8" ht="15.75" customHeight="1" x14ac:dyDescent="0.25">
      <c r="A11" s="362" t="s">
        <v>316</v>
      </c>
      <c r="B11" s="363" t="s">
        <v>317</v>
      </c>
      <c r="C11" s="363" t="s">
        <v>318</v>
      </c>
      <c r="D11" s="364">
        <v>724010</v>
      </c>
      <c r="E11" s="364">
        <v>50024</v>
      </c>
      <c r="F11" s="365">
        <f>D11+E11</f>
        <v>774034</v>
      </c>
      <c r="G11" s="366"/>
      <c r="H11" s="367"/>
    </row>
    <row r="12" spans="1:8" ht="15.75" customHeight="1" x14ac:dyDescent="0.25">
      <c r="A12" s="519"/>
      <c r="B12" s="520"/>
      <c r="C12" s="520"/>
      <c r="D12" s="520"/>
      <c r="E12" s="520"/>
      <c r="F12" s="521"/>
      <c r="G12" s="366"/>
      <c r="H12" s="367"/>
    </row>
    <row r="13" spans="1:8" ht="15.75" customHeight="1" x14ac:dyDescent="0.25">
      <c r="A13" s="362" t="s">
        <v>319</v>
      </c>
      <c r="B13" s="363" t="s">
        <v>320</v>
      </c>
      <c r="C13" s="363" t="s">
        <v>321</v>
      </c>
      <c r="D13" s="364">
        <v>478541</v>
      </c>
      <c r="E13" s="364">
        <v>39515</v>
      </c>
      <c r="F13" s="365">
        <f>D13+E13</f>
        <v>518056</v>
      </c>
      <c r="G13" s="366"/>
      <c r="H13" s="367"/>
    </row>
    <row r="14" spans="1:8" ht="15.75" customHeight="1" x14ac:dyDescent="0.25">
      <c r="A14" s="519"/>
      <c r="B14" s="520"/>
      <c r="C14" s="520"/>
      <c r="D14" s="520"/>
      <c r="E14" s="520"/>
      <c r="F14" s="521"/>
      <c r="G14" s="366"/>
      <c r="H14" s="367"/>
    </row>
    <row r="15" spans="1:8" ht="15.75" customHeight="1" x14ac:dyDescent="0.25">
      <c r="A15" s="362" t="s">
        <v>322</v>
      </c>
      <c r="B15" s="363" t="s">
        <v>323</v>
      </c>
      <c r="C15" s="363" t="s">
        <v>324</v>
      </c>
      <c r="D15" s="364">
        <v>423406</v>
      </c>
      <c r="E15" s="364">
        <v>45289</v>
      </c>
      <c r="F15" s="365">
        <f>D15+E15</f>
        <v>468695</v>
      </c>
      <c r="G15" s="366"/>
      <c r="H15" s="367"/>
    </row>
    <row r="16" spans="1:8" ht="15.75" customHeight="1" x14ac:dyDescent="0.25">
      <c r="A16" s="519"/>
      <c r="B16" s="520"/>
      <c r="C16" s="520"/>
      <c r="D16" s="520"/>
      <c r="E16" s="520"/>
      <c r="F16" s="521"/>
      <c r="G16" s="366"/>
      <c r="H16" s="367"/>
    </row>
    <row r="17" spans="1:8" ht="15.75" customHeight="1" x14ac:dyDescent="0.25">
      <c r="A17" s="362" t="s">
        <v>325</v>
      </c>
      <c r="B17" s="363" t="s">
        <v>326</v>
      </c>
      <c r="C17" s="363" t="s">
        <v>327</v>
      </c>
      <c r="D17" s="364">
        <v>392380</v>
      </c>
      <c r="E17" s="364">
        <v>44479</v>
      </c>
      <c r="F17" s="365">
        <f>D17+E17</f>
        <v>436859</v>
      </c>
      <c r="G17" s="366"/>
      <c r="H17" s="367"/>
    </row>
    <row r="18" spans="1:8" ht="15.75" customHeight="1" x14ac:dyDescent="0.25">
      <c r="A18" s="519"/>
      <c r="B18" s="520"/>
      <c r="C18" s="520"/>
      <c r="D18" s="520"/>
      <c r="E18" s="520"/>
      <c r="F18" s="521"/>
      <c r="G18" s="366"/>
      <c r="H18" s="367"/>
    </row>
    <row r="19" spans="1:8" ht="15.75" customHeight="1" x14ac:dyDescent="0.25">
      <c r="A19" s="362" t="s">
        <v>328</v>
      </c>
      <c r="B19" s="363" t="s">
        <v>329</v>
      </c>
      <c r="C19" s="363" t="s">
        <v>330</v>
      </c>
      <c r="D19" s="364">
        <v>291983</v>
      </c>
      <c r="E19" s="364">
        <v>37468</v>
      </c>
      <c r="F19" s="365">
        <f>D19+E19</f>
        <v>329451</v>
      </c>
      <c r="G19" s="366"/>
      <c r="H19" s="367"/>
    </row>
    <row r="20" spans="1:8" ht="15.75" customHeight="1" x14ac:dyDescent="0.25">
      <c r="A20" s="519"/>
      <c r="B20" s="520"/>
      <c r="C20" s="520"/>
      <c r="D20" s="520"/>
      <c r="E20" s="520"/>
      <c r="F20" s="521"/>
      <c r="G20" s="366"/>
      <c r="H20" s="367"/>
    </row>
    <row r="21" spans="1:8" ht="15.75" customHeight="1" x14ac:dyDescent="0.25">
      <c r="A21" s="362" t="s">
        <v>331</v>
      </c>
      <c r="B21" s="363" t="s">
        <v>332</v>
      </c>
      <c r="C21" s="363" t="s">
        <v>333</v>
      </c>
      <c r="D21" s="364">
        <v>288830</v>
      </c>
      <c r="E21" s="364">
        <v>37083</v>
      </c>
      <c r="F21" s="365">
        <f>D21+E21</f>
        <v>325913</v>
      </c>
      <c r="G21" s="366"/>
      <c r="H21" s="367"/>
    </row>
    <row r="22" spans="1:8" ht="15.75" customHeight="1" x14ac:dyDescent="0.25">
      <c r="A22" s="519"/>
      <c r="B22" s="520"/>
      <c r="C22" s="520"/>
      <c r="D22" s="520"/>
      <c r="E22" s="520"/>
      <c r="F22" s="521"/>
      <c r="G22" s="366"/>
      <c r="H22" s="367"/>
    </row>
    <row r="23" spans="1:8" ht="15.75" customHeight="1" x14ac:dyDescent="0.25">
      <c r="A23" s="362" t="s">
        <v>334</v>
      </c>
      <c r="B23" s="363" t="s">
        <v>335</v>
      </c>
      <c r="C23" s="363" t="s">
        <v>336</v>
      </c>
      <c r="D23" s="364">
        <v>273458</v>
      </c>
      <c r="E23" s="364">
        <v>26131</v>
      </c>
      <c r="F23" s="365">
        <f>D23+E23</f>
        <v>299589</v>
      </c>
      <c r="G23" s="366"/>
      <c r="H23" s="367"/>
    </row>
    <row r="24" spans="1:8" ht="15.75" customHeight="1" x14ac:dyDescent="0.25">
      <c r="A24" s="519"/>
      <c r="B24" s="520"/>
      <c r="C24" s="520"/>
      <c r="D24" s="520"/>
      <c r="E24" s="520"/>
      <c r="F24" s="521"/>
      <c r="G24" s="366"/>
      <c r="H24" s="367"/>
    </row>
    <row r="25" spans="1:8" ht="15.75" customHeight="1" x14ac:dyDescent="0.25">
      <c r="A25" s="362" t="s">
        <v>337</v>
      </c>
      <c r="B25" s="363" t="s">
        <v>338</v>
      </c>
      <c r="C25" s="363" t="s">
        <v>339</v>
      </c>
      <c r="D25" s="364">
        <v>219106</v>
      </c>
      <c r="E25" s="364">
        <v>34585</v>
      </c>
      <c r="F25" s="365">
        <f>D25+E25</f>
        <v>253691</v>
      </c>
      <c r="G25" s="366"/>
      <c r="H25" s="367"/>
    </row>
    <row r="26" spans="1:8" ht="15.75" customHeight="1" x14ac:dyDescent="0.25">
      <c r="A26" s="519"/>
      <c r="B26" s="520"/>
      <c r="C26" s="520"/>
      <c r="D26" s="520"/>
      <c r="E26" s="520"/>
      <c r="F26" s="521"/>
      <c r="G26" s="366"/>
      <c r="H26" s="367"/>
    </row>
    <row r="27" spans="1:8" ht="15.75" customHeight="1" x14ac:dyDescent="0.25">
      <c r="A27" s="362" t="s">
        <v>340</v>
      </c>
      <c r="B27" s="363" t="s">
        <v>341</v>
      </c>
      <c r="C27" s="363" t="s">
        <v>342</v>
      </c>
      <c r="D27" s="364">
        <v>228647</v>
      </c>
      <c r="E27" s="364">
        <v>17755</v>
      </c>
      <c r="F27" s="365">
        <f>D27+E27</f>
        <v>246402</v>
      </c>
      <c r="G27" s="366"/>
      <c r="H27" s="367"/>
    </row>
    <row r="28" spans="1:8" ht="15.75" customHeight="1" x14ac:dyDescent="0.25">
      <c r="A28" s="519"/>
      <c r="B28" s="520"/>
      <c r="C28" s="520"/>
      <c r="D28" s="520"/>
      <c r="E28" s="520"/>
      <c r="F28" s="521"/>
      <c r="G28" s="366"/>
      <c r="H28" s="367"/>
    </row>
    <row r="29" spans="1:8" ht="15.75" customHeight="1" x14ac:dyDescent="0.25">
      <c r="A29" s="362" t="s">
        <v>343</v>
      </c>
      <c r="B29" s="363" t="s">
        <v>344</v>
      </c>
      <c r="C29" s="363" t="s">
        <v>345</v>
      </c>
      <c r="D29" s="364">
        <v>225776</v>
      </c>
      <c r="E29" s="364">
        <v>16750</v>
      </c>
      <c r="F29" s="365">
        <f>D29+E29</f>
        <v>242526</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170</v>
      </c>
      <c r="D31" s="370">
        <f>SUM(D11+D13+D15+D17+D19+D21+D23+D25+D27+D29)</f>
        <v>3546137</v>
      </c>
      <c r="E31" s="370">
        <f>SUM(E11+E13+E15+E17+E19+E21+E23+E25+E27+E29)</f>
        <v>349079</v>
      </c>
      <c r="F31" s="371">
        <f>D31+E31</f>
        <v>3895216</v>
      </c>
      <c r="G31" s="372"/>
      <c r="H31" s="372"/>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84" orientation="landscape" horizontalDpi="1200" verticalDpi="1200" r:id="rId1"/>
  <headerFooter>
    <oddHeader>_x000D_
                &amp;L&amp;10OFFICE OF HEALTH CARE ACCESS&amp;C&amp;10ANNUAL REPORTING&amp;R&amp;10LAWRENCE AND MEMORIAL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1"/>
  <sheetViews>
    <sheetView zoomScale="75" zoomScaleSheetLayoutView="100" workbookViewId="0">
      <selection activeCell="C11" sqref="C11"/>
    </sheetView>
  </sheetViews>
  <sheetFormatPr defaultRowHeight="15" x14ac:dyDescent="0.2"/>
  <cols>
    <col min="1" max="1" width="11.42578125" style="351" customWidth="1"/>
    <col min="2" max="2" width="31.7109375" style="351" bestFit="1" customWidth="1"/>
    <col min="3" max="3" width="40" style="351" bestFit="1" customWidth="1"/>
    <col min="4" max="6" width="24.7109375" style="351" customWidth="1"/>
    <col min="7" max="7" width="21.42578125" style="351" customWidth="1"/>
    <col min="8" max="8" width="20.28515625" style="351" bestFit="1" customWidth="1"/>
    <col min="9" max="16384" width="9.140625" style="351"/>
  </cols>
  <sheetData>
    <row r="3" spans="1:8" ht="15.75" customHeight="1" x14ac:dyDescent="0.25">
      <c r="A3" s="348"/>
      <c r="B3" s="348"/>
      <c r="C3" s="348"/>
      <c r="D3" s="349"/>
      <c r="E3" s="349"/>
      <c r="F3" s="350"/>
      <c r="G3" s="350"/>
      <c r="H3" s="350"/>
    </row>
    <row r="4" spans="1:8" ht="15.75" customHeight="1" x14ac:dyDescent="0.25">
      <c r="A4" s="517" t="s">
        <v>10</v>
      </c>
      <c r="B4" s="517"/>
      <c r="C4" s="517"/>
      <c r="D4" s="517"/>
      <c r="E4" s="517"/>
      <c r="F4" s="517"/>
    </row>
    <row r="5" spans="1:8" ht="15.75" customHeight="1" x14ac:dyDescent="0.25">
      <c r="A5" s="517" t="s">
        <v>309</v>
      </c>
      <c r="B5" s="517"/>
      <c r="C5" s="517"/>
      <c r="D5" s="517"/>
      <c r="E5" s="517"/>
      <c r="F5" s="517"/>
    </row>
    <row r="6" spans="1:8" ht="15.75" customHeight="1" x14ac:dyDescent="0.25">
      <c r="A6" s="517" t="s">
        <v>111</v>
      </c>
      <c r="B6" s="517"/>
      <c r="C6" s="517"/>
      <c r="D6" s="517"/>
      <c r="E6" s="517"/>
      <c r="F6" s="517"/>
    </row>
    <row r="7" spans="1:8" ht="15.75" customHeight="1" x14ac:dyDescent="0.25">
      <c r="A7" s="517" t="s">
        <v>346</v>
      </c>
      <c r="B7" s="517"/>
      <c r="C7" s="517"/>
      <c r="D7" s="517"/>
      <c r="E7" s="517"/>
      <c r="F7" s="517"/>
    </row>
    <row r="8" spans="1:8" ht="16.5" customHeight="1" thickBot="1" x14ac:dyDescent="0.3">
      <c r="A8" s="348"/>
      <c r="B8" s="348"/>
      <c r="C8" s="348"/>
      <c r="D8" s="352"/>
      <c r="E8" s="349"/>
      <c r="F8" s="350"/>
      <c r="G8" s="350"/>
      <c r="H8" s="350"/>
    </row>
    <row r="9" spans="1:8" ht="16.5" customHeight="1" thickBot="1" x14ac:dyDescent="0.3">
      <c r="A9" s="353" t="s">
        <v>5</v>
      </c>
      <c r="B9" s="354" t="s">
        <v>311</v>
      </c>
      <c r="C9" s="354" t="s">
        <v>347</v>
      </c>
      <c r="D9" s="355" t="s">
        <v>313</v>
      </c>
      <c r="E9" s="355" t="s">
        <v>314</v>
      </c>
      <c r="F9" s="356" t="s">
        <v>315</v>
      </c>
      <c r="G9" s="357"/>
      <c r="H9" s="357"/>
    </row>
    <row r="10" spans="1:8" ht="15.75" customHeight="1" x14ac:dyDescent="0.25">
      <c r="A10" s="358"/>
      <c r="B10" s="359"/>
      <c r="C10" s="359"/>
      <c r="D10" s="360"/>
      <c r="E10" s="360"/>
      <c r="F10" s="361"/>
      <c r="G10" s="357"/>
      <c r="H10" s="357"/>
    </row>
    <row r="11" spans="1:8" ht="15.75" customHeight="1" x14ac:dyDescent="0.25">
      <c r="A11" s="362" t="s">
        <v>316</v>
      </c>
      <c r="B11" s="363" t="s">
        <v>348</v>
      </c>
      <c r="C11" s="363" t="s">
        <v>349</v>
      </c>
      <c r="D11" s="364">
        <v>1801981</v>
      </c>
      <c r="E11" s="364">
        <v>51710</v>
      </c>
      <c r="F11" s="365">
        <f>D11+E11</f>
        <v>1853691</v>
      </c>
      <c r="G11" s="366"/>
      <c r="H11" s="367"/>
    </row>
    <row r="12" spans="1:8" ht="15.75" customHeight="1" x14ac:dyDescent="0.25">
      <c r="A12" s="519"/>
      <c r="B12" s="520"/>
      <c r="C12" s="520"/>
      <c r="D12" s="520"/>
      <c r="E12" s="520"/>
      <c r="F12" s="521"/>
      <c r="G12" s="366"/>
      <c r="H12" s="367"/>
    </row>
    <row r="13" spans="1:8" ht="15.75" customHeight="1" x14ac:dyDescent="0.25">
      <c r="A13" s="362" t="s">
        <v>319</v>
      </c>
      <c r="B13" s="363" t="s">
        <v>350</v>
      </c>
      <c r="C13" s="363" t="s">
        <v>351</v>
      </c>
      <c r="D13" s="364">
        <v>777521</v>
      </c>
      <c r="E13" s="364">
        <v>36641</v>
      </c>
      <c r="F13" s="365">
        <f>D13+E13</f>
        <v>814162</v>
      </c>
      <c r="G13" s="366"/>
      <c r="H13" s="367"/>
    </row>
    <row r="14" spans="1:8" ht="15.75" customHeight="1" x14ac:dyDescent="0.25">
      <c r="A14" s="519"/>
      <c r="B14" s="520"/>
      <c r="C14" s="520"/>
      <c r="D14" s="520"/>
      <c r="E14" s="520"/>
      <c r="F14" s="521"/>
      <c r="G14" s="366"/>
      <c r="H14" s="367"/>
    </row>
    <row r="15" spans="1:8" ht="15.75" customHeight="1" x14ac:dyDescent="0.25">
      <c r="A15" s="362" t="s">
        <v>322</v>
      </c>
      <c r="B15" s="363" t="s">
        <v>317</v>
      </c>
      <c r="C15" s="363" t="s">
        <v>352</v>
      </c>
      <c r="D15" s="364">
        <v>724010</v>
      </c>
      <c r="E15" s="364">
        <v>50024</v>
      </c>
      <c r="F15" s="365">
        <f>D15+E15</f>
        <v>774034</v>
      </c>
      <c r="G15" s="366"/>
      <c r="H15" s="367"/>
    </row>
    <row r="16" spans="1:8" ht="15.75" customHeight="1" x14ac:dyDescent="0.25">
      <c r="A16" s="519"/>
      <c r="B16" s="520"/>
      <c r="C16" s="520"/>
      <c r="D16" s="520"/>
      <c r="E16" s="520"/>
      <c r="F16" s="521"/>
      <c r="G16" s="366"/>
      <c r="H16" s="367"/>
    </row>
    <row r="17" spans="1:8" ht="15.75" customHeight="1" x14ac:dyDescent="0.25">
      <c r="A17" s="362" t="s">
        <v>325</v>
      </c>
      <c r="B17" s="363" t="s">
        <v>353</v>
      </c>
      <c r="C17" s="363" t="s">
        <v>354</v>
      </c>
      <c r="D17" s="364">
        <v>631715</v>
      </c>
      <c r="E17" s="364">
        <v>30435</v>
      </c>
      <c r="F17" s="365">
        <f>D17+E17</f>
        <v>662150</v>
      </c>
      <c r="G17" s="366"/>
      <c r="H17" s="367"/>
    </row>
    <row r="18" spans="1:8" ht="15.75" customHeight="1" x14ac:dyDescent="0.25">
      <c r="A18" s="519"/>
      <c r="B18" s="520"/>
      <c r="C18" s="520"/>
      <c r="D18" s="520"/>
      <c r="E18" s="520"/>
      <c r="F18" s="521"/>
      <c r="G18" s="366"/>
      <c r="H18" s="367"/>
    </row>
    <row r="19" spans="1:8" ht="15.75" customHeight="1" x14ac:dyDescent="0.25">
      <c r="A19" s="362" t="s">
        <v>328</v>
      </c>
      <c r="B19" s="363" t="s">
        <v>355</v>
      </c>
      <c r="C19" s="363" t="s">
        <v>356</v>
      </c>
      <c r="D19" s="364">
        <v>624696</v>
      </c>
      <c r="E19" s="364">
        <v>34734</v>
      </c>
      <c r="F19" s="365">
        <f>D19+E19</f>
        <v>659430</v>
      </c>
      <c r="G19" s="366"/>
      <c r="H19" s="367"/>
    </row>
    <row r="20" spans="1:8" ht="15.75" customHeight="1" x14ac:dyDescent="0.25">
      <c r="A20" s="519"/>
      <c r="B20" s="520"/>
      <c r="C20" s="520"/>
      <c r="D20" s="520"/>
      <c r="E20" s="520"/>
      <c r="F20" s="521"/>
      <c r="G20" s="366"/>
      <c r="H20" s="367"/>
    </row>
    <row r="21" spans="1:8" ht="15.75" customHeight="1" x14ac:dyDescent="0.25">
      <c r="A21" s="362" t="s">
        <v>331</v>
      </c>
      <c r="B21" s="363" t="s">
        <v>355</v>
      </c>
      <c r="C21" s="363" t="s">
        <v>357</v>
      </c>
      <c r="D21" s="364">
        <v>575369</v>
      </c>
      <c r="E21" s="364">
        <v>29641</v>
      </c>
      <c r="F21" s="365">
        <f>D21+E21</f>
        <v>605010</v>
      </c>
      <c r="G21" s="366"/>
      <c r="H21" s="367"/>
    </row>
    <row r="22" spans="1:8" ht="15.75" customHeight="1" x14ac:dyDescent="0.25">
      <c r="A22" s="519"/>
      <c r="B22" s="520"/>
      <c r="C22" s="520"/>
      <c r="D22" s="520"/>
      <c r="E22" s="520"/>
      <c r="F22" s="521"/>
      <c r="G22" s="366"/>
      <c r="H22" s="367"/>
    </row>
    <row r="23" spans="1:8" ht="15.75" customHeight="1" x14ac:dyDescent="0.25">
      <c r="A23" s="362" t="s">
        <v>334</v>
      </c>
      <c r="B23" s="363" t="s">
        <v>358</v>
      </c>
      <c r="C23" s="363" t="s">
        <v>359</v>
      </c>
      <c r="D23" s="364">
        <v>514782</v>
      </c>
      <c r="E23" s="364">
        <v>32593</v>
      </c>
      <c r="F23" s="365">
        <f>D23+E23</f>
        <v>547375</v>
      </c>
      <c r="G23" s="366"/>
      <c r="H23" s="367"/>
    </row>
    <row r="24" spans="1:8" ht="15.75" customHeight="1" x14ac:dyDescent="0.25">
      <c r="A24" s="519"/>
      <c r="B24" s="520"/>
      <c r="C24" s="520"/>
      <c r="D24" s="520"/>
      <c r="E24" s="520"/>
      <c r="F24" s="521"/>
      <c r="G24" s="366"/>
      <c r="H24" s="367"/>
    </row>
    <row r="25" spans="1:8" ht="15.75" customHeight="1" x14ac:dyDescent="0.25">
      <c r="A25" s="362" t="s">
        <v>337</v>
      </c>
      <c r="B25" s="363" t="s">
        <v>360</v>
      </c>
      <c r="C25" s="363" t="s">
        <v>361</v>
      </c>
      <c r="D25" s="364">
        <v>508341</v>
      </c>
      <c r="E25" s="364">
        <v>32787</v>
      </c>
      <c r="F25" s="365">
        <f>D25+E25</f>
        <v>541128</v>
      </c>
      <c r="G25" s="366"/>
      <c r="H25" s="367"/>
    </row>
    <row r="26" spans="1:8" ht="15.75" customHeight="1" x14ac:dyDescent="0.25">
      <c r="A26" s="519"/>
      <c r="B26" s="520"/>
      <c r="C26" s="520"/>
      <c r="D26" s="520"/>
      <c r="E26" s="520"/>
      <c r="F26" s="521"/>
      <c r="G26" s="366"/>
      <c r="H26" s="367"/>
    </row>
    <row r="27" spans="1:8" ht="15.75" customHeight="1" x14ac:dyDescent="0.25">
      <c r="A27" s="362" t="s">
        <v>340</v>
      </c>
      <c r="B27" s="363" t="s">
        <v>362</v>
      </c>
      <c r="C27" s="363" t="s">
        <v>363</v>
      </c>
      <c r="D27" s="364">
        <v>478541</v>
      </c>
      <c r="E27" s="364">
        <v>39515</v>
      </c>
      <c r="F27" s="365">
        <f>D27+E27</f>
        <v>518056</v>
      </c>
      <c r="G27" s="366"/>
      <c r="H27" s="367"/>
    </row>
    <row r="28" spans="1:8" ht="15.75" customHeight="1" x14ac:dyDescent="0.25">
      <c r="A28" s="519"/>
      <c r="B28" s="520"/>
      <c r="C28" s="520"/>
      <c r="D28" s="520"/>
      <c r="E28" s="520"/>
      <c r="F28" s="521"/>
      <c r="G28" s="366"/>
      <c r="H28" s="367"/>
    </row>
    <row r="29" spans="1:8" ht="15.75" customHeight="1" x14ac:dyDescent="0.25">
      <c r="A29" s="362" t="s">
        <v>343</v>
      </c>
      <c r="B29" s="363" t="s">
        <v>364</v>
      </c>
      <c r="C29" s="363" t="s">
        <v>365</v>
      </c>
      <c r="D29" s="364">
        <v>435910</v>
      </c>
      <c r="E29" s="364">
        <v>31946</v>
      </c>
      <c r="F29" s="365">
        <f>D29+E29</f>
        <v>467856</v>
      </c>
      <c r="G29" s="366"/>
      <c r="H29" s="367"/>
    </row>
    <row r="30" spans="1:8" ht="15.75" customHeight="1" thickBot="1" x14ac:dyDescent="0.3">
      <c r="A30" s="519"/>
      <c r="B30" s="520"/>
      <c r="C30" s="520"/>
      <c r="D30" s="520"/>
      <c r="E30" s="520"/>
      <c r="F30" s="521"/>
      <c r="G30" s="366"/>
      <c r="H30" s="367"/>
    </row>
    <row r="31" spans="1:8" ht="18.75" customHeight="1" thickBot="1" x14ac:dyDescent="0.3">
      <c r="A31" s="368"/>
      <c r="B31" s="369"/>
      <c r="C31" s="369" t="s">
        <v>170</v>
      </c>
      <c r="D31" s="370">
        <f>SUM(D11+D13+D15+D17+D19+D21+D23+D25+D27+D29)</f>
        <v>7072866</v>
      </c>
      <c r="E31" s="370">
        <f>SUM(E11+E13+E15+E17+E19+E21+E23+E25+E27+E29)</f>
        <v>370026</v>
      </c>
      <c r="F31" s="371">
        <f>D31+E31</f>
        <v>7442892</v>
      </c>
      <c r="G31" s="372"/>
      <c r="H31" s="372"/>
    </row>
  </sheetData>
  <mergeCells count="14">
    <mergeCell ref="A14:F14"/>
    <mergeCell ref="A28:F28"/>
    <mergeCell ref="A30:F30"/>
    <mergeCell ref="A16:F16"/>
    <mergeCell ref="A18:F18"/>
    <mergeCell ref="A20:F20"/>
    <mergeCell ref="A22:F22"/>
    <mergeCell ref="A24:F24"/>
    <mergeCell ref="A26:F26"/>
    <mergeCell ref="A4:F4"/>
    <mergeCell ref="A5:F5"/>
    <mergeCell ref="A6:F6"/>
    <mergeCell ref="A7:F7"/>
    <mergeCell ref="A12:F12"/>
  </mergeCells>
  <pageMargins left="0.25" right="0.25" top="0.5" bottom="0.5" header="0.25" footer="0.25"/>
  <pageSetup paperSize="9" scale="84" orientation="landscape" horizontalDpi="1200" verticalDpi="1200" r:id="rId1"/>
  <headerFooter>
    <oddHeader>_x000D_
                &amp;L&amp;10OFFICE OF HEALTH CARE ACCESS&amp;C&amp;10ANNUAL REPORTING&amp;R&amp;10LAWRENCE +MEMORIAL CORPORATION</oddHeader>
    <oddFooter>&amp;L&amp;10REPORT 19B&amp;C&amp;10&amp;P OF &amp;N&amp;R&amp;10&amp;D,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0"/>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309</v>
      </c>
      <c r="B3" s="523"/>
      <c r="C3" s="523"/>
      <c r="D3" s="523"/>
      <c r="E3" s="523"/>
    </row>
    <row r="4" spans="1:5" ht="15" customHeight="1" x14ac:dyDescent="0.25">
      <c r="A4" s="523" t="s">
        <v>111</v>
      </c>
      <c r="B4" s="523"/>
      <c r="C4" s="523"/>
      <c r="D4" s="523"/>
      <c r="E4" s="523"/>
    </row>
    <row r="5" spans="1:5" ht="15" customHeight="1" x14ac:dyDescent="0.25">
      <c r="A5" s="524" t="s">
        <v>366</v>
      </c>
      <c r="B5" s="524"/>
      <c r="C5" s="524"/>
      <c r="D5" s="524"/>
      <c r="E5" s="524"/>
    </row>
    <row r="6" spans="1:5" ht="25.5" customHeight="1" x14ac:dyDescent="0.25">
      <c r="A6" s="524" t="s">
        <v>367</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368</v>
      </c>
      <c r="D9" s="380" t="s">
        <v>369</v>
      </c>
      <c r="E9" s="381" t="s">
        <v>315</v>
      </c>
    </row>
    <row r="10" spans="1:5" s="382" customFormat="1" ht="15.75" x14ac:dyDescent="0.25">
      <c r="A10" s="383"/>
      <c r="B10" s="384"/>
      <c r="C10" s="385"/>
      <c r="D10" s="385"/>
      <c r="E10" s="386"/>
    </row>
    <row r="11" spans="1:5" s="382" customFormat="1" ht="15.75" x14ac:dyDescent="0.25">
      <c r="A11" s="387" t="s">
        <v>122</v>
      </c>
      <c r="B11" s="388" t="s">
        <v>10</v>
      </c>
      <c r="C11" s="389"/>
      <c r="D11" s="389"/>
      <c r="E11" s="390"/>
    </row>
    <row r="12" spans="1:5" ht="14.25" customHeight="1" x14ac:dyDescent="0.2">
      <c r="A12" s="391">
        <v>1</v>
      </c>
      <c r="B12" s="392" t="s">
        <v>370</v>
      </c>
      <c r="C12" s="393">
        <v>0</v>
      </c>
      <c r="D12" s="393">
        <v>0</v>
      </c>
      <c r="E12" s="393">
        <f>D12+ C12</f>
        <v>0</v>
      </c>
    </row>
    <row r="13" spans="1:5" ht="14.25" customHeight="1" x14ac:dyDescent="0.2">
      <c r="A13" s="391">
        <v>2</v>
      </c>
      <c r="B13" s="392" t="s">
        <v>371</v>
      </c>
      <c r="C13" s="393">
        <v>0</v>
      </c>
      <c r="D13" s="393">
        <v>0</v>
      </c>
      <c r="E13" s="393">
        <f>D13+ C13</f>
        <v>0</v>
      </c>
    </row>
    <row r="14" spans="1:5" ht="15.75" x14ac:dyDescent="0.25">
      <c r="A14" s="383"/>
      <c r="B14" s="384"/>
      <c r="C14" s="385"/>
      <c r="D14" s="385"/>
      <c r="E14" s="394"/>
    </row>
    <row r="15" spans="1:5" s="382" customFormat="1" ht="31.5" x14ac:dyDescent="0.25">
      <c r="A15" s="387" t="s">
        <v>129</v>
      </c>
      <c r="B15" s="388" t="s">
        <v>38</v>
      </c>
      <c r="C15" s="389"/>
      <c r="D15" s="389"/>
      <c r="E15" s="390"/>
    </row>
    <row r="16" spans="1:5" ht="14.25" customHeight="1" x14ac:dyDescent="0.2">
      <c r="A16" s="391">
        <v>1</v>
      </c>
      <c r="B16" s="392" t="s">
        <v>370</v>
      </c>
      <c r="C16" s="393">
        <v>0</v>
      </c>
      <c r="D16" s="393">
        <v>0</v>
      </c>
      <c r="E16" s="393">
        <f>D16+ C16</f>
        <v>0</v>
      </c>
    </row>
    <row r="17" spans="1:5" ht="14.25" customHeight="1" x14ac:dyDescent="0.2">
      <c r="A17" s="391">
        <v>2</v>
      </c>
      <c r="B17" s="392" t="s">
        <v>371</v>
      </c>
      <c r="C17" s="393">
        <v>0</v>
      </c>
      <c r="D17" s="393">
        <v>0</v>
      </c>
      <c r="E17" s="393">
        <f>D17+ C17</f>
        <v>0</v>
      </c>
    </row>
    <row r="18" spans="1:5" ht="15.75" x14ac:dyDescent="0.25">
      <c r="A18" s="383"/>
      <c r="B18" s="384"/>
      <c r="C18" s="385"/>
      <c r="D18" s="385"/>
      <c r="E18" s="394"/>
    </row>
    <row r="19" spans="1:5" s="382" customFormat="1" ht="15.75" x14ac:dyDescent="0.25">
      <c r="A19" s="387" t="s">
        <v>130</v>
      </c>
      <c r="B19" s="388" t="s">
        <v>46</v>
      </c>
      <c r="C19" s="389"/>
      <c r="D19" s="389"/>
      <c r="E19" s="390"/>
    </row>
    <row r="20" spans="1:5" ht="14.25" customHeight="1" x14ac:dyDescent="0.2">
      <c r="A20" s="391">
        <v>1</v>
      </c>
      <c r="B20" s="392" t="s">
        <v>370</v>
      </c>
      <c r="C20" s="393">
        <v>0</v>
      </c>
      <c r="D20" s="393">
        <v>0</v>
      </c>
      <c r="E20" s="393">
        <f>D20+ C20</f>
        <v>0</v>
      </c>
    </row>
    <row r="21" spans="1:5" ht="14.25" customHeight="1" x14ac:dyDescent="0.2">
      <c r="A21" s="391">
        <v>2</v>
      </c>
      <c r="B21" s="392" t="s">
        <v>371</v>
      </c>
      <c r="C21" s="393">
        <v>0</v>
      </c>
      <c r="D21" s="393">
        <v>0</v>
      </c>
      <c r="E21" s="393">
        <f>D21+ C21</f>
        <v>0</v>
      </c>
    </row>
    <row r="22" spans="1:5" ht="15.75" x14ac:dyDescent="0.25">
      <c r="A22" s="383"/>
      <c r="B22" s="384"/>
      <c r="C22" s="385"/>
      <c r="D22" s="385"/>
      <c r="E22" s="394"/>
    </row>
    <row r="23" spans="1:5" s="382" customFormat="1" ht="15.75" x14ac:dyDescent="0.25">
      <c r="A23" s="387" t="s">
        <v>131</v>
      </c>
      <c r="B23" s="388" t="s">
        <v>51</v>
      </c>
      <c r="C23" s="389"/>
      <c r="D23" s="389"/>
      <c r="E23" s="390"/>
    </row>
    <row r="24" spans="1:5" ht="14.25" customHeight="1" x14ac:dyDescent="0.2">
      <c r="A24" s="391">
        <v>1</v>
      </c>
      <c r="B24" s="392" t="s">
        <v>370</v>
      </c>
      <c r="C24" s="393">
        <v>0</v>
      </c>
      <c r="D24" s="393">
        <v>0</v>
      </c>
      <c r="E24" s="393">
        <f>D24+ C24</f>
        <v>0</v>
      </c>
    </row>
    <row r="25" spans="1:5" ht="14.25" customHeight="1" x14ac:dyDescent="0.2">
      <c r="A25" s="391">
        <v>2</v>
      </c>
      <c r="B25" s="392" t="s">
        <v>371</v>
      </c>
      <c r="C25" s="393">
        <v>0</v>
      </c>
      <c r="D25" s="393">
        <v>0</v>
      </c>
      <c r="E25" s="393">
        <f>D25+ C25</f>
        <v>0</v>
      </c>
    </row>
    <row r="26" spans="1:5" ht="15.75" x14ac:dyDescent="0.25">
      <c r="A26" s="383"/>
      <c r="B26" s="384"/>
      <c r="C26" s="385"/>
      <c r="D26" s="385"/>
      <c r="E26" s="394"/>
    </row>
    <row r="27" spans="1:5" s="382" customFormat="1" ht="15.75" x14ac:dyDescent="0.25">
      <c r="A27" s="387" t="s">
        <v>132</v>
      </c>
      <c r="B27" s="388" t="s">
        <v>62</v>
      </c>
      <c r="C27" s="389"/>
      <c r="D27" s="389"/>
      <c r="E27" s="390"/>
    </row>
    <row r="28" spans="1:5" ht="14.25" customHeight="1" x14ac:dyDescent="0.2">
      <c r="A28" s="391">
        <v>1</v>
      </c>
      <c r="B28" s="392" t="s">
        <v>370</v>
      </c>
      <c r="C28" s="393">
        <v>0</v>
      </c>
      <c r="D28" s="393">
        <v>0</v>
      </c>
      <c r="E28" s="393">
        <f>D28+ C28</f>
        <v>0</v>
      </c>
    </row>
    <row r="29" spans="1:5" ht="14.25" customHeight="1" x14ac:dyDescent="0.2">
      <c r="A29" s="391">
        <v>2</v>
      </c>
      <c r="B29" s="392" t="s">
        <v>371</v>
      </c>
      <c r="C29" s="393">
        <v>0</v>
      </c>
      <c r="D29" s="393">
        <v>0</v>
      </c>
      <c r="E29" s="393">
        <f>D29+ C29</f>
        <v>0</v>
      </c>
    </row>
    <row r="30" spans="1:5" ht="15.75" x14ac:dyDescent="0.25">
      <c r="A30" s="383"/>
      <c r="B30" s="384"/>
      <c r="C30" s="385"/>
      <c r="D30" s="385"/>
      <c r="E30" s="394"/>
    </row>
    <row r="31" spans="1:5" s="382" customFormat="1" ht="15.75" x14ac:dyDescent="0.25">
      <c r="A31" s="387" t="s">
        <v>133</v>
      </c>
      <c r="B31" s="388" t="s">
        <v>66</v>
      </c>
      <c r="C31" s="389"/>
      <c r="D31" s="389"/>
      <c r="E31" s="390"/>
    </row>
    <row r="32" spans="1:5" ht="14.25" customHeight="1" x14ac:dyDescent="0.2">
      <c r="A32" s="391">
        <v>1</v>
      </c>
      <c r="B32" s="392" t="s">
        <v>370</v>
      </c>
      <c r="C32" s="393">
        <v>0</v>
      </c>
      <c r="D32" s="393">
        <v>0</v>
      </c>
      <c r="E32" s="393">
        <f>D32+ C32</f>
        <v>0</v>
      </c>
    </row>
    <row r="33" spans="1:5" ht="14.25" customHeight="1" x14ac:dyDescent="0.2">
      <c r="A33" s="391">
        <v>2</v>
      </c>
      <c r="B33" s="392" t="s">
        <v>371</v>
      </c>
      <c r="C33" s="393">
        <v>0</v>
      </c>
      <c r="D33" s="393">
        <v>0</v>
      </c>
      <c r="E33" s="393">
        <f>D33+ C33</f>
        <v>0</v>
      </c>
    </row>
    <row r="34" spans="1:5" ht="15.75" x14ac:dyDescent="0.25">
      <c r="A34" s="383"/>
      <c r="B34" s="384"/>
      <c r="C34" s="385"/>
      <c r="D34" s="385"/>
      <c r="E34" s="394"/>
    </row>
    <row r="35" spans="1:5" s="382" customFormat="1" ht="15.75" x14ac:dyDescent="0.25">
      <c r="A35" s="387" t="s">
        <v>134</v>
      </c>
      <c r="B35" s="388" t="s">
        <v>73</v>
      </c>
      <c r="C35" s="389"/>
      <c r="D35" s="389"/>
      <c r="E35" s="390"/>
    </row>
    <row r="36" spans="1:5" ht="14.25" customHeight="1" x14ac:dyDescent="0.2">
      <c r="A36" s="391">
        <v>1</v>
      </c>
      <c r="B36" s="392" t="s">
        <v>370</v>
      </c>
      <c r="C36" s="393">
        <v>0</v>
      </c>
      <c r="D36" s="393">
        <v>0</v>
      </c>
      <c r="E36" s="393">
        <f>D36+ C36</f>
        <v>0</v>
      </c>
    </row>
    <row r="37" spans="1:5" ht="14.25" customHeight="1" x14ac:dyDescent="0.2">
      <c r="A37" s="391">
        <v>2</v>
      </c>
      <c r="B37" s="392" t="s">
        <v>371</v>
      </c>
      <c r="C37" s="393">
        <v>0</v>
      </c>
      <c r="D37" s="393">
        <v>0</v>
      </c>
      <c r="E37" s="393">
        <f>D37+ C37</f>
        <v>0</v>
      </c>
    </row>
    <row r="38" spans="1:5" ht="15.75" x14ac:dyDescent="0.25">
      <c r="A38" s="383"/>
      <c r="B38" s="384"/>
      <c r="C38" s="385"/>
      <c r="D38" s="385"/>
      <c r="E38" s="394"/>
    </row>
    <row r="39" spans="1:5" s="382" customFormat="1" ht="15.75" x14ac:dyDescent="0.25">
      <c r="A39" s="387" t="s">
        <v>135</v>
      </c>
      <c r="B39" s="388" t="s">
        <v>76</v>
      </c>
      <c r="C39" s="389"/>
      <c r="D39" s="389"/>
      <c r="E39" s="390"/>
    </row>
    <row r="40" spans="1:5" ht="14.25" customHeight="1" x14ac:dyDescent="0.2">
      <c r="A40" s="391">
        <v>1</v>
      </c>
      <c r="B40" s="392" t="s">
        <v>370</v>
      </c>
      <c r="C40" s="393">
        <v>0</v>
      </c>
      <c r="D40" s="393">
        <v>0</v>
      </c>
      <c r="E40" s="393">
        <f>D40+ C40</f>
        <v>0</v>
      </c>
    </row>
    <row r="41" spans="1:5" ht="14.25" customHeight="1" x14ac:dyDescent="0.2">
      <c r="A41" s="391">
        <v>2</v>
      </c>
      <c r="B41" s="392" t="s">
        <v>371</v>
      </c>
      <c r="C41" s="393">
        <v>0</v>
      </c>
      <c r="D41" s="393">
        <v>0</v>
      </c>
      <c r="E41" s="393">
        <f>D41+ C41</f>
        <v>0</v>
      </c>
    </row>
    <row r="42" spans="1:5" ht="15.75" x14ac:dyDescent="0.25">
      <c r="A42" s="383"/>
      <c r="B42" s="384"/>
      <c r="C42" s="385"/>
      <c r="D42" s="385"/>
      <c r="E42" s="394"/>
    </row>
    <row r="43" spans="1:5" s="382" customFormat="1" ht="15.75" x14ac:dyDescent="0.25">
      <c r="A43" s="387" t="s">
        <v>136</v>
      </c>
      <c r="B43" s="388" t="s">
        <v>89</v>
      </c>
      <c r="C43" s="389"/>
      <c r="D43" s="389"/>
      <c r="E43" s="390"/>
    </row>
    <row r="44" spans="1:5" ht="14.25" customHeight="1" x14ac:dyDescent="0.2">
      <c r="A44" s="391">
        <v>1</v>
      </c>
      <c r="B44" s="392" t="s">
        <v>370</v>
      </c>
      <c r="C44" s="393">
        <v>0</v>
      </c>
      <c r="D44" s="393">
        <v>0</v>
      </c>
      <c r="E44" s="393">
        <f>D44+ C44</f>
        <v>0</v>
      </c>
    </row>
    <row r="45" spans="1:5" ht="14.25" customHeight="1" x14ac:dyDescent="0.2">
      <c r="A45" s="391">
        <v>2</v>
      </c>
      <c r="B45" s="392" t="s">
        <v>371</v>
      </c>
      <c r="C45" s="393">
        <v>0</v>
      </c>
      <c r="D45" s="393">
        <v>0</v>
      </c>
      <c r="E45" s="393">
        <f>D45+ C45</f>
        <v>0</v>
      </c>
    </row>
    <row r="46" spans="1:5" ht="15.75" x14ac:dyDescent="0.25">
      <c r="A46" s="383"/>
      <c r="B46" s="384"/>
      <c r="C46" s="385"/>
      <c r="D46" s="385"/>
      <c r="E46" s="394"/>
    </row>
    <row r="47" spans="1:5" s="382" customFormat="1" ht="15.75" x14ac:dyDescent="0.25">
      <c r="A47" s="387" t="s">
        <v>137</v>
      </c>
      <c r="B47" s="388" t="s">
        <v>92</v>
      </c>
      <c r="C47" s="389"/>
      <c r="D47" s="389"/>
      <c r="E47" s="390"/>
    </row>
    <row r="48" spans="1:5" ht="14.25" customHeight="1" x14ac:dyDescent="0.2">
      <c r="A48" s="391">
        <v>1</v>
      </c>
      <c r="B48" s="392" t="s">
        <v>370</v>
      </c>
      <c r="C48" s="393">
        <v>0</v>
      </c>
      <c r="D48" s="393">
        <v>0</v>
      </c>
      <c r="E48" s="393">
        <f>D48+ C48</f>
        <v>0</v>
      </c>
    </row>
    <row r="49" spans="1:6" ht="14.25" customHeight="1" x14ac:dyDescent="0.2">
      <c r="A49" s="391">
        <v>2</v>
      </c>
      <c r="B49" s="392" t="s">
        <v>371</v>
      </c>
      <c r="C49" s="393">
        <v>0</v>
      </c>
      <c r="D49" s="393">
        <v>0</v>
      </c>
      <c r="E49" s="393">
        <f>D49+ C49</f>
        <v>0</v>
      </c>
    </row>
    <row r="50" spans="1:6" ht="15.75" x14ac:dyDescent="0.25">
      <c r="A50" s="383"/>
      <c r="B50" s="384"/>
      <c r="C50" s="385"/>
      <c r="D50" s="385"/>
      <c r="E50" s="394"/>
    </row>
    <row r="51" spans="1:6" s="382" customFormat="1" ht="31.5" x14ac:dyDescent="0.25">
      <c r="A51" s="387" t="s">
        <v>138</v>
      </c>
      <c r="B51" s="388" t="s">
        <v>97</v>
      </c>
      <c r="C51" s="389"/>
      <c r="D51" s="389"/>
      <c r="E51" s="390"/>
    </row>
    <row r="52" spans="1:6" ht="14.25" customHeight="1" x14ac:dyDescent="0.2">
      <c r="A52" s="391">
        <v>1</v>
      </c>
      <c r="B52" s="392" t="s">
        <v>370</v>
      </c>
      <c r="C52" s="393">
        <v>0</v>
      </c>
      <c r="D52" s="393">
        <v>0</v>
      </c>
      <c r="E52" s="393">
        <f>D52+ C52</f>
        <v>0</v>
      </c>
    </row>
    <row r="53" spans="1:6" ht="14.25" customHeight="1" x14ac:dyDescent="0.2">
      <c r="A53" s="391">
        <v>2</v>
      </c>
      <c r="B53" s="392" t="s">
        <v>371</v>
      </c>
      <c r="C53" s="393">
        <v>0</v>
      </c>
      <c r="D53" s="393">
        <v>0</v>
      </c>
      <c r="E53" s="393">
        <f>D53+ C53</f>
        <v>0</v>
      </c>
    </row>
    <row r="54" spans="1:6" ht="15.75" x14ac:dyDescent="0.25">
      <c r="A54" s="383"/>
      <c r="B54" s="384"/>
      <c r="C54" s="385"/>
      <c r="D54" s="385"/>
      <c r="E54" s="394"/>
    </row>
    <row r="55" spans="1:6" ht="13.5" customHeight="1" x14ac:dyDescent="0.2">
      <c r="A55" s="395"/>
      <c r="B55" s="525"/>
      <c r="C55" s="525"/>
      <c r="D55" s="525"/>
      <c r="E55" s="396"/>
    </row>
    <row r="56" spans="1:6" ht="15" customHeight="1" x14ac:dyDescent="0.2">
      <c r="A56" s="397"/>
      <c r="B56" s="522" t="s">
        <v>372</v>
      </c>
      <c r="C56" s="522"/>
      <c r="D56" s="522"/>
      <c r="E56" s="522"/>
      <c r="F56" s="395"/>
    </row>
    <row r="57" spans="1:6" ht="13.5" customHeight="1" x14ac:dyDescent="0.2">
      <c r="A57" s="397"/>
      <c r="B57" s="398"/>
      <c r="C57" s="398"/>
      <c r="D57" s="398"/>
      <c r="E57" s="398"/>
      <c r="F57" s="395"/>
    </row>
    <row r="58" spans="1:6" ht="32.1" customHeight="1" x14ac:dyDescent="0.2">
      <c r="A58" s="397"/>
      <c r="B58" s="522" t="s">
        <v>373</v>
      </c>
      <c r="C58" s="522"/>
      <c r="D58" s="522"/>
      <c r="E58" s="522"/>
      <c r="F58" s="395"/>
    </row>
    <row r="59" spans="1:6" ht="15" customHeight="1" x14ac:dyDescent="0.2">
      <c r="A59" s="395"/>
      <c r="B59" s="522" t="s">
        <v>374</v>
      </c>
      <c r="C59" s="522"/>
      <c r="D59" s="522"/>
      <c r="E59" s="522"/>
      <c r="F59" s="395"/>
    </row>
    <row r="60" spans="1:6" ht="15" customHeight="1" x14ac:dyDescent="0.2">
      <c r="A60" s="395"/>
      <c r="B60" s="522" t="s">
        <v>375</v>
      </c>
      <c r="C60" s="522"/>
      <c r="D60" s="522"/>
      <c r="E60" s="522"/>
      <c r="F60" s="395"/>
    </row>
  </sheetData>
  <mergeCells count="10">
    <mergeCell ref="B56:E56"/>
    <mergeCell ref="B58:E58"/>
    <mergeCell ref="B59:E59"/>
    <mergeCell ref="B60:E60"/>
    <mergeCell ref="A2:E2"/>
    <mergeCell ref="A3:E3"/>
    <mergeCell ref="A4:E4"/>
    <mergeCell ref="A5:E5"/>
    <mergeCell ref="A6:E6"/>
    <mergeCell ref="B55:D55"/>
  </mergeCells>
  <pageMargins left="0.25" right="0.25" top="0.5" bottom="0.5" header="0.25" footer="0.25"/>
  <pageSetup paperSize="9" scale="72" fitToHeight="0" orientation="portrait" horizontalDpi="1200" verticalDpi="1200" r:id="rId1"/>
  <headerFooter>
    <oddHeader>&amp;LOFFICE OF HEALTH CARE ACCESS&amp;CANNUAL REPORTING&amp;RLAWRENCE AND MEMORIAL HOSPITAL</oddHeader>
    <oddFooter>&amp;LREPORT 21&amp;C&amp;P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111</v>
      </c>
      <c r="B4" s="475"/>
      <c r="C4" s="475"/>
    </row>
    <row r="5" spans="1:4" ht="15.75" customHeight="1" x14ac:dyDescent="0.25">
      <c r="A5" s="475" t="s">
        <v>376</v>
      </c>
      <c r="B5" s="475"/>
      <c r="C5" s="475"/>
    </row>
    <row r="6" spans="1:4" ht="15.75" customHeight="1" x14ac:dyDescent="0.25">
      <c r="A6" s="475" t="s">
        <v>377</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378</v>
      </c>
    </row>
    <row r="10" spans="1:4" ht="15.75" customHeight="1" x14ac:dyDescent="0.25">
      <c r="A10" s="408"/>
      <c r="B10" s="409"/>
      <c r="C10" s="410"/>
    </row>
    <row r="11" spans="1:4" ht="30" customHeight="1" x14ac:dyDescent="0.25">
      <c r="A11" s="411" t="s">
        <v>293</v>
      </c>
      <c r="B11" s="412" t="s">
        <v>379</v>
      </c>
      <c r="C11" s="413"/>
    </row>
    <row r="12" spans="1:4" ht="45" customHeight="1" x14ac:dyDescent="0.2">
      <c r="A12" s="414" t="s">
        <v>380</v>
      </c>
      <c r="B12" s="415" t="s">
        <v>381</v>
      </c>
      <c r="C12" s="416" t="s">
        <v>32</v>
      </c>
    </row>
    <row r="13" spans="1:4" ht="15" customHeight="1" x14ac:dyDescent="0.2">
      <c r="A13" s="417"/>
      <c r="B13" s="418"/>
      <c r="C13" s="419"/>
    </row>
    <row r="14" spans="1:4" ht="30" customHeight="1" x14ac:dyDescent="0.2">
      <c r="A14" s="420" t="s">
        <v>382</v>
      </c>
      <c r="B14" s="421" t="s">
        <v>383</v>
      </c>
      <c r="C14" s="422" t="s">
        <v>32</v>
      </c>
    </row>
    <row r="15" spans="1:4" ht="15" customHeight="1" x14ac:dyDescent="0.2">
      <c r="A15" s="423"/>
      <c r="B15" s="418"/>
      <c r="C15" s="419"/>
    </row>
    <row r="16" spans="1:4" ht="30" customHeight="1" x14ac:dyDescent="0.2">
      <c r="A16" s="420" t="s">
        <v>384</v>
      </c>
      <c r="B16" s="421" t="s">
        <v>385</v>
      </c>
      <c r="C16" s="422" t="s">
        <v>32</v>
      </c>
    </row>
    <row r="17" spans="1:3" ht="15" customHeight="1" x14ac:dyDescent="0.2">
      <c r="A17" s="423"/>
      <c r="B17" s="418"/>
      <c r="C17" s="419"/>
    </row>
    <row r="18" spans="1:3" ht="30" customHeight="1" x14ac:dyDescent="0.2">
      <c r="A18" s="420" t="s">
        <v>386</v>
      </c>
      <c r="B18" s="421" t="s">
        <v>387</v>
      </c>
      <c r="C18" s="422" t="s">
        <v>32</v>
      </c>
    </row>
    <row r="19" spans="1:3" ht="15" customHeight="1" x14ac:dyDescent="0.2">
      <c r="A19" s="424"/>
      <c r="B19" s="425"/>
      <c r="C19" s="419"/>
    </row>
    <row r="20" spans="1:3" ht="30" customHeight="1" x14ac:dyDescent="0.2">
      <c r="A20" s="426" t="s">
        <v>388</v>
      </c>
      <c r="B20" s="427" t="s">
        <v>389</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REPORTING&amp;RLAWRENCE AND MEMORIAL HOSPITAL</oddHeader>
    <oddFooter>&amp;LREPORT 22&amp;C&amp;P OF &amp;N&amp;R&amp;D,&amp;T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309</v>
      </c>
      <c r="B2" s="527"/>
      <c r="C2" s="527"/>
      <c r="D2" s="527"/>
      <c r="E2" s="527"/>
      <c r="F2" s="528"/>
    </row>
    <row r="3" spans="1:6" ht="15" customHeight="1" x14ac:dyDescent="0.25">
      <c r="A3" s="469" t="s">
        <v>390</v>
      </c>
      <c r="B3" s="469"/>
      <c r="C3" s="469"/>
      <c r="D3" s="469"/>
      <c r="E3" s="469"/>
      <c r="F3" s="469"/>
    </row>
    <row r="4" spans="1:6" ht="15" customHeight="1" x14ac:dyDescent="0.25">
      <c r="A4" s="469" t="s">
        <v>391</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392</v>
      </c>
      <c r="D7" s="2" t="s">
        <v>393</v>
      </c>
      <c r="E7" s="432" t="s">
        <v>174</v>
      </c>
      <c r="F7" s="432" t="s">
        <v>394</v>
      </c>
    </row>
    <row r="8" spans="1:6" ht="15" customHeight="1" x14ac:dyDescent="0.25">
      <c r="A8" s="434" t="s">
        <v>5</v>
      </c>
      <c r="B8" s="435" t="s">
        <v>6</v>
      </c>
      <c r="C8" s="434" t="s">
        <v>174</v>
      </c>
      <c r="D8" s="434" t="s">
        <v>174</v>
      </c>
      <c r="E8" s="434" t="s">
        <v>395</v>
      </c>
      <c r="F8" s="434" t="s">
        <v>395</v>
      </c>
    </row>
    <row r="9" spans="1:6" ht="15" customHeight="1" x14ac:dyDescent="0.25">
      <c r="A9" s="433"/>
      <c r="B9" s="433"/>
      <c r="C9" s="433"/>
      <c r="D9" s="433"/>
      <c r="E9" s="433"/>
      <c r="F9" s="433"/>
    </row>
    <row r="10" spans="1:6" ht="15" customHeight="1" x14ac:dyDescent="0.25">
      <c r="A10" s="434" t="s">
        <v>149</v>
      </c>
      <c r="B10" s="436" t="s">
        <v>396</v>
      </c>
      <c r="C10" s="436"/>
      <c r="D10" s="436"/>
      <c r="E10" s="436"/>
      <c r="F10" s="437"/>
    </row>
    <row r="11" spans="1:6" ht="15" customHeight="1" x14ac:dyDescent="0.25">
      <c r="A11" s="434"/>
      <c r="B11" s="436"/>
      <c r="C11" s="436"/>
      <c r="D11" s="436"/>
      <c r="E11" s="436"/>
      <c r="F11" s="437"/>
    </row>
    <row r="12" spans="1:6" x14ac:dyDescent="0.2">
      <c r="A12" s="438" t="s">
        <v>397</v>
      </c>
      <c r="B12" s="439" t="s">
        <v>398</v>
      </c>
      <c r="C12" s="440">
        <v>885</v>
      </c>
      <c r="D12" s="440">
        <v>675</v>
      </c>
      <c r="E12" s="440">
        <f>+D12-C12</f>
        <v>-210</v>
      </c>
      <c r="F12" s="437">
        <f>IF(C12=0,0,E12/C12)</f>
        <v>-0.23728813559322035</v>
      </c>
    </row>
    <row r="13" spans="1:6" ht="15" customHeight="1" x14ac:dyDescent="0.25">
      <c r="A13" s="438" t="s">
        <v>399</v>
      </c>
      <c r="B13" s="439" t="s">
        <v>400</v>
      </c>
      <c r="C13" s="440">
        <v>763</v>
      </c>
      <c r="D13" s="440">
        <v>545</v>
      </c>
      <c r="E13" s="440">
        <f>+D13-C13</f>
        <v>-218</v>
      </c>
      <c r="F13" s="441">
        <f>IF(C13=0,0,E13/C13)</f>
        <v>-0.2857142857142857</v>
      </c>
    </row>
    <row r="14" spans="1:6" ht="15" customHeight="1" x14ac:dyDescent="0.25">
      <c r="A14" s="442"/>
      <c r="B14" s="442"/>
      <c r="C14" s="442"/>
      <c r="D14" s="442"/>
      <c r="E14" s="442"/>
    </row>
    <row r="15" spans="1:6" x14ac:dyDescent="0.2">
      <c r="A15" s="438" t="s">
        <v>401</v>
      </c>
      <c r="B15" s="439" t="s">
        <v>402</v>
      </c>
      <c r="C15" s="443">
        <v>5424366</v>
      </c>
      <c r="D15" s="443">
        <v>5405542</v>
      </c>
      <c r="E15" s="443">
        <f>+D15-C15</f>
        <v>-18824</v>
      </c>
      <c r="F15" s="437">
        <f>IF(C15=0,0,E15/C15)</f>
        <v>-3.4702673086587448E-3</v>
      </c>
    </row>
    <row r="16" spans="1:6" ht="15" customHeight="1" x14ac:dyDescent="0.25">
      <c r="A16" s="444"/>
      <c r="B16" s="442" t="s">
        <v>403</v>
      </c>
      <c r="C16" s="445">
        <f>IF(C13=0,0,C15/C13)</f>
        <v>7109.2608125819133</v>
      </c>
      <c r="D16" s="445">
        <f>IF(D13=0,0,D15/D13)</f>
        <v>9918.4256880733938</v>
      </c>
      <c r="E16" s="445">
        <f>+D16-C16</f>
        <v>2809.1648754914804</v>
      </c>
      <c r="F16" s="441">
        <f>IF(C16=0,0,E16/C16)</f>
        <v>0.3951416257678777</v>
      </c>
    </row>
    <row r="17" spans="1:6" ht="15" customHeight="1" x14ac:dyDescent="0.25">
      <c r="A17" s="442"/>
      <c r="B17" s="442"/>
      <c r="C17" s="442"/>
      <c r="D17" s="442"/>
      <c r="E17" s="442"/>
      <c r="F17" s="437"/>
    </row>
    <row r="18" spans="1:6" x14ac:dyDescent="0.2">
      <c r="A18" s="438" t="s">
        <v>404</v>
      </c>
      <c r="B18" s="439" t="s">
        <v>405</v>
      </c>
      <c r="C18" s="439">
        <v>0.42626599999999998</v>
      </c>
      <c r="D18" s="439">
        <v>0.42620400000000003</v>
      </c>
      <c r="E18" s="446">
        <f>+D18-C18</f>
        <v>-6.1999999999950983E-5</v>
      </c>
      <c r="F18" s="437">
        <f>IF(C18=0,0,E18/C18)</f>
        <v>-1.4544908578200229E-4</v>
      </c>
    </row>
    <row r="19" spans="1:6" ht="15" customHeight="1" x14ac:dyDescent="0.25">
      <c r="A19" s="444"/>
      <c r="B19" s="442" t="s">
        <v>406</v>
      </c>
      <c r="C19" s="445">
        <f>+C15*C18</f>
        <v>2312222.7973559997</v>
      </c>
      <c r="D19" s="445">
        <f>+D15*D18</f>
        <v>2303863.6225680001</v>
      </c>
      <c r="E19" s="445">
        <f>+D19-C19</f>
        <v>-8359.1747879995964</v>
      </c>
      <c r="F19" s="441">
        <f>IF(C19=0,0,E19/C19)</f>
        <v>-3.6152116472332237E-3</v>
      </c>
    </row>
    <row r="20" spans="1:6" ht="15" customHeight="1" x14ac:dyDescent="0.25">
      <c r="A20" s="444"/>
      <c r="B20" s="442" t="s">
        <v>407</v>
      </c>
      <c r="C20" s="445">
        <f>IF(C13=0,0,C19/C13)</f>
        <v>3030.4361695360417</v>
      </c>
      <c r="D20" s="445">
        <f>IF(D13=0,0,D19/D13)</f>
        <v>4227.2727019596332</v>
      </c>
      <c r="E20" s="445">
        <f>+D20-C20</f>
        <v>1196.8365324235915</v>
      </c>
      <c r="F20" s="441">
        <f>IF(C20=0,0,E20/C20)</f>
        <v>0.39493870369387341</v>
      </c>
    </row>
    <row r="21" spans="1:6" ht="15" customHeight="1" x14ac:dyDescent="0.25">
      <c r="A21" s="433"/>
      <c r="B21" s="442"/>
      <c r="C21" s="447"/>
      <c r="D21" s="447"/>
      <c r="E21" s="447"/>
      <c r="F21" s="437"/>
    </row>
    <row r="22" spans="1:6" x14ac:dyDescent="0.2">
      <c r="A22" s="438" t="s">
        <v>408</v>
      </c>
      <c r="B22" s="439" t="s">
        <v>409</v>
      </c>
      <c r="C22" s="443">
        <v>480404</v>
      </c>
      <c r="D22" s="443">
        <v>581988</v>
      </c>
      <c r="E22" s="443">
        <f>+D22-C22</f>
        <v>101584</v>
      </c>
      <c r="F22" s="437">
        <f>IF(C22=0,0,E22/C22)</f>
        <v>0.21145535840667437</v>
      </c>
    </row>
    <row r="23" spans="1:6" ht="30" x14ac:dyDescent="0.2">
      <c r="A23" s="438" t="s">
        <v>410</v>
      </c>
      <c r="B23" s="439" t="s">
        <v>411</v>
      </c>
      <c r="C23" s="448">
        <v>599970</v>
      </c>
      <c r="D23" s="448">
        <v>545274</v>
      </c>
      <c r="E23" s="448">
        <f>+D23-C23</f>
        <v>-54696</v>
      </c>
      <c r="F23" s="437">
        <f>IF(C23=0,0,E23/C23)</f>
        <v>-9.1164558227911391E-2</v>
      </c>
    </row>
    <row r="24" spans="1:6" ht="30" x14ac:dyDescent="0.2">
      <c r="A24" s="438" t="s">
        <v>412</v>
      </c>
      <c r="B24" s="439" t="s">
        <v>413</v>
      </c>
      <c r="C24" s="448">
        <v>4343992</v>
      </c>
      <c r="D24" s="448">
        <v>4278280</v>
      </c>
      <c r="E24" s="448">
        <f>+D24-C24</f>
        <v>-65712</v>
      </c>
      <c r="F24" s="437">
        <f>IF(C24=0,0,E24/C24)</f>
        <v>-1.5127099681583208E-2</v>
      </c>
    </row>
    <row r="25" spans="1:6" ht="15" customHeight="1" x14ac:dyDescent="0.25">
      <c r="A25" s="433"/>
      <c r="B25" s="442" t="s">
        <v>402</v>
      </c>
      <c r="C25" s="445">
        <f>+C22+C23+C24</f>
        <v>5424366</v>
      </c>
      <c r="D25" s="445">
        <f>+D22+D23+D24</f>
        <v>5405542</v>
      </c>
      <c r="E25" s="445">
        <f>+E22+E23+E24</f>
        <v>-18824</v>
      </c>
      <c r="F25" s="441">
        <f>IF(C25=0,0,E25/C25)</f>
        <v>-3.4702673086587448E-3</v>
      </c>
    </row>
    <row r="26" spans="1:6" ht="15" customHeight="1" x14ac:dyDescent="0.25">
      <c r="A26" s="434"/>
      <c r="B26" s="442"/>
      <c r="C26" s="449"/>
      <c r="D26" s="449"/>
      <c r="E26" s="449"/>
      <c r="F26" s="437"/>
    </row>
    <row r="27" spans="1:6" x14ac:dyDescent="0.2">
      <c r="A27" s="438" t="s">
        <v>414</v>
      </c>
      <c r="B27" s="439" t="s">
        <v>415</v>
      </c>
      <c r="C27" s="448">
        <v>85</v>
      </c>
      <c r="D27" s="448">
        <v>129</v>
      </c>
      <c r="E27" s="448">
        <f>+D27-C27</f>
        <v>44</v>
      </c>
      <c r="F27" s="437">
        <f>IF(C27=0,0,E27/C27)</f>
        <v>0.51764705882352946</v>
      </c>
    </row>
    <row r="28" spans="1:6" x14ac:dyDescent="0.2">
      <c r="A28" s="438" t="s">
        <v>416</v>
      </c>
      <c r="B28" s="439" t="s">
        <v>417</v>
      </c>
      <c r="C28" s="448">
        <v>27</v>
      </c>
      <c r="D28" s="448">
        <v>38</v>
      </c>
      <c r="E28" s="448">
        <f>+D28-C28</f>
        <v>11</v>
      </c>
      <c r="F28" s="437">
        <f>IF(C28=0,0,E28/C28)</f>
        <v>0.40740740740740738</v>
      </c>
    </row>
    <row r="29" spans="1:6" x14ac:dyDescent="0.2">
      <c r="A29" s="438" t="s">
        <v>418</v>
      </c>
      <c r="B29" s="439" t="s">
        <v>419</v>
      </c>
      <c r="C29" s="448">
        <v>461</v>
      </c>
      <c r="D29" s="448">
        <v>334</v>
      </c>
      <c r="E29" s="448">
        <f>+D29-C29</f>
        <v>-127</v>
      </c>
      <c r="F29" s="437">
        <f>IF(C29=0,0,E29/C29)</f>
        <v>-0.27548806941431669</v>
      </c>
    </row>
    <row r="30" spans="1:6" ht="30" x14ac:dyDescent="0.2">
      <c r="A30" s="438" t="s">
        <v>420</v>
      </c>
      <c r="B30" s="439" t="s">
        <v>421</v>
      </c>
      <c r="C30" s="448">
        <v>1071</v>
      </c>
      <c r="D30" s="448">
        <v>869</v>
      </c>
      <c r="E30" s="448">
        <f>+D30-C30</f>
        <v>-202</v>
      </c>
      <c r="F30" s="437">
        <f>IF(C30=0,0,E30/C30)</f>
        <v>-0.18860877684407096</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422</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156</v>
      </c>
      <c r="B36" s="436" t="s">
        <v>423</v>
      </c>
      <c r="C36" s="433"/>
      <c r="D36" s="433"/>
      <c r="E36" s="433"/>
      <c r="F36" s="433"/>
    </row>
    <row r="37" spans="1:6" ht="15" customHeight="1" x14ac:dyDescent="0.25">
      <c r="A37" s="434"/>
      <c r="B37" s="450"/>
      <c r="C37" s="433"/>
      <c r="D37" s="433"/>
      <c r="E37" s="433"/>
      <c r="F37" s="433"/>
    </row>
    <row r="38" spans="1:6" x14ac:dyDescent="0.2">
      <c r="A38" s="438" t="s">
        <v>397</v>
      </c>
      <c r="B38" s="439" t="s">
        <v>398</v>
      </c>
      <c r="C38" s="440">
        <v>885</v>
      </c>
      <c r="D38" s="440">
        <v>675</v>
      </c>
      <c r="E38" s="440">
        <f>+D38-C38</f>
        <v>-210</v>
      </c>
      <c r="F38" s="437">
        <f>IF(C38=0,0,E38/C38)</f>
        <v>-0.23728813559322035</v>
      </c>
    </row>
    <row r="39" spans="1:6" ht="15" customHeight="1" x14ac:dyDescent="0.25">
      <c r="A39" s="438" t="s">
        <v>399</v>
      </c>
      <c r="B39" s="439" t="s">
        <v>400</v>
      </c>
      <c r="C39" s="440">
        <v>27</v>
      </c>
      <c r="D39" s="440">
        <v>24</v>
      </c>
      <c r="E39" s="440">
        <f>+D39-C39</f>
        <v>-3</v>
      </c>
      <c r="F39" s="441">
        <f>IF(C39=0,0,E39/C39)</f>
        <v>-0.1111111111111111</v>
      </c>
    </row>
    <row r="40" spans="1:6" ht="15" customHeight="1" x14ac:dyDescent="0.25">
      <c r="A40" s="439"/>
      <c r="B40" s="439"/>
      <c r="C40" s="442"/>
      <c r="D40" s="442"/>
      <c r="E40" s="442"/>
    </row>
    <row r="41" spans="1:6" x14ac:dyDescent="0.2">
      <c r="A41" s="438" t="s">
        <v>401</v>
      </c>
      <c r="B41" s="439" t="s">
        <v>424</v>
      </c>
      <c r="C41" s="443">
        <v>50316</v>
      </c>
      <c r="D41" s="443">
        <v>72831</v>
      </c>
      <c r="E41" s="443">
        <f>+D41-C41</f>
        <v>22515</v>
      </c>
      <c r="F41" s="437">
        <f>IF(C41=0,0,E41/C41)</f>
        <v>0.44747197710469833</v>
      </c>
    </row>
    <row r="42" spans="1:6" ht="15" customHeight="1" x14ac:dyDescent="0.25">
      <c r="A42" s="433"/>
      <c r="B42" s="442" t="s">
        <v>403</v>
      </c>
      <c r="C42" s="445">
        <f>IF(C39=0,0,C41/C39)</f>
        <v>1863.5555555555557</v>
      </c>
      <c r="D42" s="445">
        <f>IF(D39=0,0,D41/D39)</f>
        <v>3034.625</v>
      </c>
      <c r="E42" s="445">
        <f>+D42-C42</f>
        <v>1171.0694444444443</v>
      </c>
      <c r="F42" s="441">
        <f>IF(C42=0,0,E42/C42)</f>
        <v>0.62840597424278555</v>
      </c>
    </row>
    <row r="43" spans="1:6" ht="15" customHeight="1" x14ac:dyDescent="0.25">
      <c r="A43" s="442"/>
      <c r="B43" s="442"/>
      <c r="C43" s="442"/>
      <c r="D43" s="442"/>
      <c r="E43" s="442"/>
      <c r="F43" s="437"/>
    </row>
    <row r="44" spans="1:6" x14ac:dyDescent="0.2">
      <c r="A44" s="438" t="s">
        <v>404</v>
      </c>
      <c r="B44" s="439" t="s">
        <v>405</v>
      </c>
      <c r="C44" s="439">
        <v>0.42626599999999998</v>
      </c>
      <c r="D44" s="439">
        <v>0.42620400000000003</v>
      </c>
      <c r="E44" s="446">
        <f>+D44-C44</f>
        <v>-6.1999999999950983E-5</v>
      </c>
      <c r="F44" s="437">
        <f>IF(C44=0,0,E44/C44)</f>
        <v>-1.4544908578200229E-4</v>
      </c>
    </row>
    <row r="45" spans="1:6" ht="15" customHeight="1" x14ac:dyDescent="0.25">
      <c r="A45" s="433"/>
      <c r="B45" s="442" t="s">
        <v>406</v>
      </c>
      <c r="C45" s="445">
        <f>+C41*C44</f>
        <v>21448.000055999997</v>
      </c>
      <c r="D45" s="445">
        <f>+D41*D44</f>
        <v>31040.863524</v>
      </c>
      <c r="E45" s="445">
        <f>+D45-C45</f>
        <v>9592.8634680000032</v>
      </c>
      <c r="F45" s="441">
        <f>IF(C45=0,0,E45/C45)</f>
        <v>0.44726144362893339</v>
      </c>
    </row>
    <row r="46" spans="1:6" ht="15" customHeight="1" x14ac:dyDescent="0.25">
      <c r="A46" s="433"/>
      <c r="B46" s="442" t="s">
        <v>407</v>
      </c>
      <c r="C46" s="445">
        <f>IF(C39=0,0,C45/C39)</f>
        <v>794.37037244444434</v>
      </c>
      <c r="D46" s="445">
        <f>IF(D39=0,0,D45/D39)</f>
        <v>1293.3693135000001</v>
      </c>
      <c r="E46" s="445">
        <f>+D46-C46</f>
        <v>498.99894105555575</v>
      </c>
      <c r="F46" s="441">
        <f>IF(C46=0,0,E46/C46)</f>
        <v>0.62816912408255021</v>
      </c>
    </row>
    <row r="47" spans="1:6" ht="15" customHeight="1" x14ac:dyDescent="0.25">
      <c r="A47" s="433"/>
      <c r="B47" s="442"/>
      <c r="C47" s="447"/>
      <c r="D47" s="447"/>
      <c r="E47" s="447"/>
      <c r="F47" s="441"/>
    </row>
    <row r="48" spans="1:6" x14ac:dyDescent="0.2">
      <c r="A48" s="438" t="s">
        <v>408</v>
      </c>
      <c r="B48" s="439" t="s">
        <v>425</v>
      </c>
      <c r="C48" s="443">
        <v>2184</v>
      </c>
      <c r="D48" s="443">
        <v>5630</v>
      </c>
      <c r="E48" s="443">
        <f>+D48-C48</f>
        <v>3446</v>
      </c>
      <c r="F48" s="437">
        <f>IF(C48=0,0,E48/C48)</f>
        <v>1.5778388278388278</v>
      </c>
    </row>
    <row r="49" spans="1:7" ht="30" x14ac:dyDescent="0.2">
      <c r="A49" s="438" t="s">
        <v>410</v>
      </c>
      <c r="B49" s="439" t="s">
        <v>426</v>
      </c>
      <c r="C49" s="448">
        <v>12944</v>
      </c>
      <c r="D49" s="448">
        <v>30412</v>
      </c>
      <c r="E49" s="448">
        <f>+D49-C49</f>
        <v>17468</v>
      </c>
      <c r="F49" s="437">
        <f>IF(C49=0,0,E49/C49)</f>
        <v>1.3495055624227441</v>
      </c>
    </row>
    <row r="50" spans="1:7" ht="30" x14ac:dyDescent="0.2">
      <c r="A50" s="438" t="s">
        <v>412</v>
      </c>
      <c r="B50" s="439" t="s">
        <v>427</v>
      </c>
      <c r="C50" s="448">
        <v>35188</v>
      </c>
      <c r="D50" s="448">
        <v>36789</v>
      </c>
      <c r="E50" s="448">
        <f>+D50-C50</f>
        <v>1601</v>
      </c>
      <c r="F50" s="437">
        <f>IF(C50=0,0,E50/C50)</f>
        <v>4.5498465385927021E-2</v>
      </c>
    </row>
    <row r="51" spans="1:7" ht="15" customHeight="1" x14ac:dyDescent="0.25">
      <c r="A51" s="433"/>
      <c r="B51" s="442" t="s">
        <v>424</v>
      </c>
      <c r="C51" s="445">
        <f>+C48+C49+C50</f>
        <v>50316</v>
      </c>
      <c r="D51" s="445">
        <f>+D48+D49+D50</f>
        <v>72831</v>
      </c>
      <c r="E51" s="445">
        <f>+E48+E49+E50</f>
        <v>22515</v>
      </c>
      <c r="F51" s="441">
        <f>IF(C51=0,0,E51/C51)</f>
        <v>0.44747197710469833</v>
      </c>
    </row>
    <row r="52" spans="1:7" ht="15" customHeight="1" x14ac:dyDescent="0.25">
      <c r="A52" s="434"/>
      <c r="B52" s="442"/>
      <c r="C52" s="449"/>
      <c r="D52" s="449"/>
      <c r="E52" s="449"/>
      <c r="F52" s="437"/>
    </row>
    <row r="53" spans="1:7" x14ac:dyDescent="0.2">
      <c r="A53" s="438" t="s">
        <v>414</v>
      </c>
      <c r="B53" s="439" t="s">
        <v>428</v>
      </c>
      <c r="C53" s="448">
        <v>1</v>
      </c>
      <c r="D53" s="448">
        <v>2</v>
      </c>
      <c r="E53" s="448">
        <f>+D53-C53</f>
        <v>1</v>
      </c>
      <c r="F53" s="437">
        <f>IF(C53=0,0,E53/C53)</f>
        <v>1</v>
      </c>
    </row>
    <row r="54" spans="1:7" x14ac:dyDescent="0.2">
      <c r="A54" s="438" t="s">
        <v>416</v>
      </c>
      <c r="B54" s="439" t="s">
        <v>429</v>
      </c>
      <c r="C54" s="448">
        <v>1</v>
      </c>
      <c r="D54" s="448">
        <v>1</v>
      </c>
      <c r="E54" s="448">
        <f>+D54-C54</f>
        <v>0</v>
      </c>
      <c r="F54" s="437">
        <f>IF(C54=0,0,E54/C54)</f>
        <v>0</v>
      </c>
    </row>
    <row r="55" spans="1:7" x14ac:dyDescent="0.2">
      <c r="A55" s="438" t="s">
        <v>418</v>
      </c>
      <c r="B55" s="439" t="s">
        <v>430</v>
      </c>
      <c r="C55" s="448">
        <v>14</v>
      </c>
      <c r="D55" s="448">
        <v>10</v>
      </c>
      <c r="E55" s="448">
        <f>+D55-C55</f>
        <v>-4</v>
      </c>
      <c r="F55" s="437">
        <f>IF(C55=0,0,E55/C55)</f>
        <v>-0.2857142857142857</v>
      </c>
    </row>
    <row r="56" spans="1:7" ht="30" x14ac:dyDescent="0.2">
      <c r="A56" s="438" t="s">
        <v>420</v>
      </c>
      <c r="B56" s="439" t="s">
        <v>431</v>
      </c>
      <c r="C56" s="448">
        <v>13</v>
      </c>
      <c r="D56" s="448">
        <v>13</v>
      </c>
      <c r="E56" s="448">
        <f>+D56-C56</f>
        <v>0</v>
      </c>
      <c r="F56" s="437">
        <f>IF(C56=0,0,E56/C56)</f>
        <v>0</v>
      </c>
    </row>
    <row r="57" spans="1:7" ht="15" customHeight="1" x14ac:dyDescent="0.25">
      <c r="A57" s="452"/>
      <c r="B57" s="2"/>
      <c r="C57" s="2"/>
      <c r="D57" s="2"/>
      <c r="E57" s="2"/>
      <c r="F57" s="453"/>
    </row>
    <row r="58" spans="1:7" ht="15" customHeight="1" x14ac:dyDescent="0.25">
      <c r="A58" s="450" t="s">
        <v>432</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REPORTING&amp;RLAWRENCE AND MEMORIAL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111</v>
      </c>
      <c r="B4" s="475"/>
      <c r="C4" s="475"/>
      <c r="D4" s="475"/>
    </row>
    <row r="5" spans="1:8" s="30" customFormat="1" ht="15.75" customHeight="1" x14ac:dyDescent="0.25">
      <c r="A5" s="475" t="s">
        <v>112</v>
      </c>
      <c r="B5" s="475"/>
      <c r="C5" s="475"/>
      <c r="D5" s="475"/>
    </row>
    <row r="6" spans="1:8" s="30" customFormat="1" ht="16.5" customHeight="1" thickBot="1" x14ac:dyDescent="0.3">
      <c r="A6" s="32"/>
      <c r="B6" s="472"/>
      <c r="C6" s="472"/>
    </row>
    <row r="7" spans="1:8" ht="15.75" customHeight="1" x14ac:dyDescent="0.25">
      <c r="A7" s="33" t="s">
        <v>113</v>
      </c>
      <c r="B7" s="34" t="s">
        <v>114</v>
      </c>
      <c r="C7" s="35" t="s">
        <v>115</v>
      </c>
      <c r="D7" s="36" t="s">
        <v>116</v>
      </c>
      <c r="E7" s="37"/>
      <c r="F7" s="37"/>
      <c r="G7" s="37"/>
      <c r="H7" s="38"/>
    </row>
    <row r="8" spans="1:8" ht="15.75" customHeight="1" x14ac:dyDescent="0.25">
      <c r="A8" s="40"/>
      <c r="B8" s="41"/>
      <c r="C8" s="42" t="s">
        <v>117</v>
      </c>
      <c r="D8" s="43" t="s">
        <v>118</v>
      </c>
    </row>
    <row r="9" spans="1:8" ht="16.5" customHeight="1" thickBot="1" x14ac:dyDescent="0.3">
      <c r="A9" s="44" t="s">
        <v>5</v>
      </c>
      <c r="B9" s="45" t="s">
        <v>119</v>
      </c>
      <c r="C9" s="46" t="s">
        <v>120</v>
      </c>
      <c r="D9" s="47" t="s">
        <v>121</v>
      </c>
    </row>
    <row r="10" spans="1:8" ht="15.75" customHeight="1" x14ac:dyDescent="0.25">
      <c r="A10" s="48"/>
      <c r="B10" s="49"/>
      <c r="C10" s="49"/>
      <c r="D10" s="50"/>
    </row>
    <row r="11" spans="1:8" ht="15.75" x14ac:dyDescent="0.25">
      <c r="A11" s="51" t="s">
        <v>122</v>
      </c>
      <c r="B11" s="52" t="s">
        <v>0</v>
      </c>
      <c r="C11" s="53"/>
      <c r="D11" s="54"/>
    </row>
    <row r="12" spans="1:8" x14ac:dyDescent="0.2">
      <c r="A12" s="55">
        <v>1</v>
      </c>
      <c r="B12" s="38"/>
      <c r="C12" s="56" t="s">
        <v>123</v>
      </c>
      <c r="D12" s="57">
        <v>103558083</v>
      </c>
    </row>
    <row r="13" spans="1:8" x14ac:dyDescent="0.2">
      <c r="A13" s="55">
        <v>2</v>
      </c>
      <c r="B13" s="38"/>
      <c r="C13" s="56" t="s">
        <v>124</v>
      </c>
      <c r="D13" s="57">
        <v>18960042</v>
      </c>
    </row>
    <row r="14" spans="1:8" x14ac:dyDescent="0.2">
      <c r="A14" s="55">
        <v>3</v>
      </c>
      <c r="B14" s="38"/>
      <c r="C14" s="56" t="s">
        <v>125</v>
      </c>
      <c r="D14" s="57">
        <v>0</v>
      </c>
    </row>
    <row r="15" spans="1:8" x14ac:dyDescent="0.2">
      <c r="A15" s="55">
        <v>4</v>
      </c>
      <c r="B15" s="38"/>
      <c r="C15" s="56" t="s">
        <v>126</v>
      </c>
      <c r="D15" s="57">
        <v>5963597</v>
      </c>
    </row>
    <row r="16" spans="1:8" ht="15.75" thickBot="1" x14ac:dyDescent="0.25">
      <c r="A16" s="55">
        <v>5</v>
      </c>
      <c r="B16" s="38"/>
      <c r="C16" s="56" t="s">
        <v>127</v>
      </c>
      <c r="D16" s="57">
        <v>0</v>
      </c>
    </row>
    <row r="17" spans="1:4" ht="16.5" customHeight="1" thickBot="1" x14ac:dyDescent="0.25">
      <c r="A17" s="58"/>
      <c r="B17" s="59"/>
      <c r="C17" s="60" t="s">
        <v>128</v>
      </c>
      <c r="D17" s="61">
        <f>+D16+D15+D14+D13+D12</f>
        <v>128481722</v>
      </c>
    </row>
    <row r="18" spans="1:4" ht="16.5" customHeight="1" x14ac:dyDescent="0.25">
      <c r="A18" s="62"/>
      <c r="B18" s="63"/>
      <c r="C18" s="64"/>
      <c r="D18" s="65"/>
    </row>
    <row r="19" spans="1:4" ht="15.75" x14ac:dyDescent="0.25">
      <c r="A19" s="51" t="s">
        <v>129</v>
      </c>
      <c r="B19" s="52" t="s">
        <v>10</v>
      </c>
      <c r="C19" s="53"/>
      <c r="D19" s="54"/>
    </row>
    <row r="20" spans="1:4" x14ac:dyDescent="0.2">
      <c r="A20" s="55">
        <v>1</v>
      </c>
      <c r="B20" s="38"/>
      <c r="C20" s="56" t="s">
        <v>123</v>
      </c>
      <c r="D20" s="57">
        <v>63657520</v>
      </c>
    </row>
    <row r="21" spans="1:4" x14ac:dyDescent="0.2">
      <c r="A21" s="55">
        <v>2</v>
      </c>
      <c r="B21" s="38"/>
      <c r="C21" s="56" t="s">
        <v>124</v>
      </c>
      <c r="D21" s="57">
        <v>109280</v>
      </c>
    </row>
    <row r="22" spans="1:4" x14ac:dyDescent="0.2">
      <c r="A22" s="55">
        <v>3</v>
      </c>
      <c r="B22" s="38"/>
      <c r="C22" s="56" t="s">
        <v>125</v>
      </c>
      <c r="D22" s="57">
        <v>0</v>
      </c>
    </row>
    <row r="23" spans="1:4" x14ac:dyDescent="0.2">
      <c r="A23" s="55">
        <v>4</v>
      </c>
      <c r="B23" s="38"/>
      <c r="C23" s="56" t="s">
        <v>126</v>
      </c>
      <c r="D23" s="57">
        <v>0</v>
      </c>
    </row>
    <row r="24" spans="1:4" ht="15.75" thickBot="1" x14ac:dyDescent="0.25">
      <c r="A24" s="55">
        <v>5</v>
      </c>
      <c r="B24" s="38"/>
      <c r="C24" s="56" t="s">
        <v>127</v>
      </c>
      <c r="D24" s="57">
        <v>0</v>
      </c>
    </row>
    <row r="25" spans="1:4" ht="16.5" customHeight="1" thickBot="1" x14ac:dyDescent="0.25">
      <c r="A25" s="58"/>
      <c r="B25" s="59"/>
      <c r="C25" s="60" t="s">
        <v>128</v>
      </c>
      <c r="D25" s="61">
        <f>+D24+D23+D22+D21+D20</f>
        <v>63766800</v>
      </c>
    </row>
    <row r="26" spans="1:4" ht="16.5" customHeight="1" x14ac:dyDescent="0.25">
      <c r="A26" s="62"/>
      <c r="B26" s="63"/>
      <c r="C26" s="64"/>
      <c r="D26" s="65"/>
    </row>
    <row r="27" spans="1:4" ht="31.5" x14ac:dyDescent="0.25">
      <c r="A27" s="51" t="s">
        <v>130</v>
      </c>
      <c r="B27" s="52" t="s">
        <v>38</v>
      </c>
      <c r="C27" s="53"/>
      <c r="D27" s="54"/>
    </row>
    <row r="28" spans="1:4" x14ac:dyDescent="0.2">
      <c r="A28" s="55">
        <v>1</v>
      </c>
      <c r="B28" s="38"/>
      <c r="C28" s="56" t="s">
        <v>123</v>
      </c>
      <c r="D28" s="57">
        <v>-354915</v>
      </c>
    </row>
    <row r="29" spans="1:4" x14ac:dyDescent="0.2">
      <c r="A29" s="55">
        <v>2</v>
      </c>
      <c r="B29" s="38"/>
      <c r="C29" s="56" t="s">
        <v>124</v>
      </c>
      <c r="D29" s="57">
        <v>0</v>
      </c>
    </row>
    <row r="30" spans="1:4" x14ac:dyDescent="0.2">
      <c r="A30" s="55">
        <v>3</v>
      </c>
      <c r="B30" s="38"/>
      <c r="C30" s="56" t="s">
        <v>125</v>
      </c>
      <c r="D30" s="57">
        <v>0</v>
      </c>
    </row>
    <row r="31" spans="1:4" x14ac:dyDescent="0.2">
      <c r="A31" s="55">
        <v>4</v>
      </c>
      <c r="B31" s="38"/>
      <c r="C31" s="56" t="s">
        <v>126</v>
      </c>
      <c r="D31" s="57">
        <v>0</v>
      </c>
    </row>
    <row r="32" spans="1:4" ht="15.75" thickBot="1" x14ac:dyDescent="0.25">
      <c r="A32" s="55">
        <v>5</v>
      </c>
      <c r="B32" s="38"/>
      <c r="C32" s="56" t="s">
        <v>127</v>
      </c>
      <c r="D32" s="57">
        <v>0</v>
      </c>
    </row>
    <row r="33" spans="1:4" ht="16.5" customHeight="1" thickBot="1" x14ac:dyDescent="0.25">
      <c r="A33" s="58"/>
      <c r="B33" s="59"/>
      <c r="C33" s="60" t="s">
        <v>128</v>
      </c>
      <c r="D33" s="61">
        <f>+D32+D31+D30+D29+D28</f>
        <v>-354915</v>
      </c>
    </row>
    <row r="34" spans="1:4" ht="16.5" customHeight="1" x14ac:dyDescent="0.25">
      <c r="A34" s="62"/>
      <c r="B34" s="63"/>
      <c r="C34" s="64"/>
      <c r="D34" s="65"/>
    </row>
    <row r="35" spans="1:4" ht="15.75" x14ac:dyDescent="0.25">
      <c r="A35" s="51" t="s">
        <v>131</v>
      </c>
      <c r="B35" s="52" t="s">
        <v>46</v>
      </c>
      <c r="C35" s="53"/>
      <c r="D35" s="54"/>
    </row>
    <row r="36" spans="1:4" x14ac:dyDescent="0.2">
      <c r="A36" s="55">
        <v>1</v>
      </c>
      <c r="B36" s="38"/>
      <c r="C36" s="56" t="s">
        <v>123</v>
      </c>
      <c r="D36" s="57">
        <v>0</v>
      </c>
    </row>
    <row r="37" spans="1:4" x14ac:dyDescent="0.2">
      <c r="A37" s="55">
        <v>2</v>
      </c>
      <c r="B37" s="38"/>
      <c r="C37" s="56" t="s">
        <v>124</v>
      </c>
      <c r="D37" s="57">
        <v>0</v>
      </c>
    </row>
    <row r="38" spans="1:4" x14ac:dyDescent="0.2">
      <c r="A38" s="55">
        <v>3</v>
      </c>
      <c r="B38" s="38"/>
      <c r="C38" s="56" t="s">
        <v>125</v>
      </c>
      <c r="D38" s="57">
        <v>0</v>
      </c>
    </row>
    <row r="39" spans="1:4" x14ac:dyDescent="0.2">
      <c r="A39" s="55">
        <v>4</v>
      </c>
      <c r="B39" s="38"/>
      <c r="C39" s="56" t="s">
        <v>126</v>
      </c>
      <c r="D39" s="57">
        <v>0</v>
      </c>
    </row>
    <row r="40" spans="1:4" ht="15.75" thickBot="1" x14ac:dyDescent="0.25">
      <c r="A40" s="55">
        <v>5</v>
      </c>
      <c r="B40" s="38"/>
      <c r="C40" s="56" t="s">
        <v>127</v>
      </c>
      <c r="D40" s="57">
        <v>0</v>
      </c>
    </row>
    <row r="41" spans="1:4" ht="16.5" customHeight="1" thickBot="1" x14ac:dyDescent="0.25">
      <c r="A41" s="58"/>
      <c r="B41" s="59"/>
      <c r="C41" s="60" t="s">
        <v>128</v>
      </c>
      <c r="D41" s="61">
        <f>+D40+D39+D38+D37+D36</f>
        <v>0</v>
      </c>
    </row>
    <row r="42" spans="1:4" ht="16.5" customHeight="1" x14ac:dyDescent="0.25">
      <c r="A42" s="62"/>
      <c r="B42" s="63"/>
      <c r="C42" s="64"/>
      <c r="D42" s="65"/>
    </row>
    <row r="43" spans="1:4" ht="15.75" x14ac:dyDescent="0.25">
      <c r="A43" s="51" t="s">
        <v>132</v>
      </c>
      <c r="B43" s="52" t="s">
        <v>51</v>
      </c>
      <c r="C43" s="53"/>
      <c r="D43" s="54"/>
    </row>
    <row r="44" spans="1:4" x14ac:dyDescent="0.2">
      <c r="A44" s="55">
        <v>1</v>
      </c>
      <c r="B44" s="38"/>
      <c r="C44" s="56" t="s">
        <v>123</v>
      </c>
      <c r="D44" s="57">
        <v>754194</v>
      </c>
    </row>
    <row r="45" spans="1:4" x14ac:dyDescent="0.2">
      <c r="A45" s="55">
        <v>2</v>
      </c>
      <c r="B45" s="38"/>
      <c r="C45" s="56" t="s">
        <v>124</v>
      </c>
      <c r="D45" s="57">
        <v>0</v>
      </c>
    </row>
    <row r="46" spans="1:4" x14ac:dyDescent="0.2">
      <c r="A46" s="55">
        <v>3</v>
      </c>
      <c r="B46" s="38"/>
      <c r="C46" s="56" t="s">
        <v>125</v>
      </c>
      <c r="D46" s="57">
        <v>0</v>
      </c>
    </row>
    <row r="47" spans="1:4" x14ac:dyDescent="0.2">
      <c r="A47" s="55">
        <v>4</v>
      </c>
      <c r="B47" s="38"/>
      <c r="C47" s="56" t="s">
        <v>126</v>
      </c>
      <c r="D47" s="57">
        <v>0</v>
      </c>
    </row>
    <row r="48" spans="1:4" ht="15.75" thickBot="1" x14ac:dyDescent="0.25">
      <c r="A48" s="55">
        <v>5</v>
      </c>
      <c r="B48" s="38"/>
      <c r="C48" s="56" t="s">
        <v>127</v>
      </c>
      <c r="D48" s="57">
        <v>0</v>
      </c>
    </row>
    <row r="49" spans="1:4" ht="16.5" customHeight="1" thickBot="1" x14ac:dyDescent="0.25">
      <c r="A49" s="58"/>
      <c r="B49" s="59"/>
      <c r="C49" s="60" t="s">
        <v>128</v>
      </c>
      <c r="D49" s="61">
        <f>+D48+D47+D46+D45+D44</f>
        <v>754194</v>
      </c>
    </row>
    <row r="50" spans="1:4" ht="16.5" customHeight="1" x14ac:dyDescent="0.25">
      <c r="A50" s="62"/>
      <c r="B50" s="63"/>
      <c r="C50" s="64"/>
      <c r="D50" s="65"/>
    </row>
    <row r="51" spans="1:4" ht="15.75" x14ac:dyDescent="0.25">
      <c r="A51" s="51" t="s">
        <v>133</v>
      </c>
      <c r="B51" s="52" t="s">
        <v>62</v>
      </c>
      <c r="C51" s="53"/>
      <c r="D51" s="54"/>
    </row>
    <row r="52" spans="1:4" x14ac:dyDescent="0.2">
      <c r="A52" s="55">
        <v>1</v>
      </c>
      <c r="B52" s="38"/>
      <c r="C52" s="56" t="s">
        <v>123</v>
      </c>
      <c r="D52" s="57">
        <v>2496242</v>
      </c>
    </row>
    <row r="53" spans="1:4" x14ac:dyDescent="0.2">
      <c r="A53" s="55">
        <v>2</v>
      </c>
      <c r="B53" s="38"/>
      <c r="C53" s="56" t="s">
        <v>124</v>
      </c>
      <c r="D53" s="57">
        <v>0</v>
      </c>
    </row>
    <row r="54" spans="1:4" x14ac:dyDescent="0.2">
      <c r="A54" s="55">
        <v>3</v>
      </c>
      <c r="B54" s="38"/>
      <c r="C54" s="56" t="s">
        <v>125</v>
      </c>
      <c r="D54" s="57">
        <v>0</v>
      </c>
    </row>
    <row r="55" spans="1:4" x14ac:dyDescent="0.2">
      <c r="A55" s="55">
        <v>4</v>
      </c>
      <c r="B55" s="38"/>
      <c r="C55" s="56" t="s">
        <v>126</v>
      </c>
      <c r="D55" s="57">
        <v>0</v>
      </c>
    </row>
    <row r="56" spans="1:4" ht="15.75" thickBot="1" x14ac:dyDescent="0.25">
      <c r="A56" s="55">
        <v>5</v>
      </c>
      <c r="B56" s="38"/>
      <c r="C56" s="56" t="s">
        <v>127</v>
      </c>
      <c r="D56" s="57">
        <v>0</v>
      </c>
    </row>
    <row r="57" spans="1:4" ht="16.5" customHeight="1" thickBot="1" x14ac:dyDescent="0.25">
      <c r="A57" s="58"/>
      <c r="B57" s="59"/>
      <c r="C57" s="60" t="s">
        <v>128</v>
      </c>
      <c r="D57" s="61">
        <f>+D56+D55+D54+D53+D52</f>
        <v>2496242</v>
      </c>
    </row>
    <row r="58" spans="1:4" ht="16.5" customHeight="1" x14ac:dyDescent="0.25">
      <c r="A58" s="62"/>
      <c r="B58" s="63"/>
      <c r="C58" s="64"/>
      <c r="D58" s="65"/>
    </row>
    <row r="59" spans="1:4" ht="15.75" x14ac:dyDescent="0.25">
      <c r="A59" s="51" t="s">
        <v>134</v>
      </c>
      <c r="B59" s="52" t="s">
        <v>66</v>
      </c>
      <c r="C59" s="53"/>
      <c r="D59" s="54"/>
    </row>
    <row r="60" spans="1:4" x14ac:dyDescent="0.2">
      <c r="A60" s="55">
        <v>1</v>
      </c>
      <c r="B60" s="38"/>
      <c r="C60" s="56" t="s">
        <v>123</v>
      </c>
      <c r="D60" s="57">
        <v>-2758748</v>
      </c>
    </row>
    <row r="61" spans="1:4" x14ac:dyDescent="0.2">
      <c r="A61" s="55">
        <v>2</v>
      </c>
      <c r="B61" s="38"/>
      <c r="C61" s="56" t="s">
        <v>124</v>
      </c>
      <c r="D61" s="57">
        <v>0</v>
      </c>
    </row>
    <row r="62" spans="1:4" x14ac:dyDescent="0.2">
      <c r="A62" s="55">
        <v>3</v>
      </c>
      <c r="B62" s="38"/>
      <c r="C62" s="56" t="s">
        <v>125</v>
      </c>
      <c r="D62" s="57">
        <v>0</v>
      </c>
    </row>
    <row r="63" spans="1:4" x14ac:dyDescent="0.2">
      <c r="A63" s="55">
        <v>4</v>
      </c>
      <c r="B63" s="38"/>
      <c r="C63" s="56" t="s">
        <v>126</v>
      </c>
      <c r="D63" s="57">
        <v>0</v>
      </c>
    </row>
    <row r="64" spans="1:4" ht="15.75" thickBot="1" x14ac:dyDescent="0.25">
      <c r="A64" s="55">
        <v>5</v>
      </c>
      <c r="B64" s="38"/>
      <c r="C64" s="56" t="s">
        <v>127</v>
      </c>
      <c r="D64" s="57">
        <v>0</v>
      </c>
    </row>
    <row r="65" spans="1:4" ht="16.5" customHeight="1" thickBot="1" x14ac:dyDescent="0.25">
      <c r="A65" s="58"/>
      <c r="B65" s="59"/>
      <c r="C65" s="60" t="s">
        <v>128</v>
      </c>
      <c r="D65" s="61">
        <f>+D64+D63+D62+D61+D60</f>
        <v>-2758748</v>
      </c>
    </row>
    <row r="66" spans="1:4" ht="16.5" customHeight="1" x14ac:dyDescent="0.25">
      <c r="A66" s="62"/>
      <c r="B66" s="63"/>
      <c r="C66" s="64"/>
      <c r="D66" s="65"/>
    </row>
    <row r="67" spans="1:4" ht="15.75" x14ac:dyDescent="0.25">
      <c r="A67" s="51" t="s">
        <v>135</v>
      </c>
      <c r="B67" s="52" t="s">
        <v>73</v>
      </c>
      <c r="C67" s="53"/>
      <c r="D67" s="54"/>
    </row>
    <row r="68" spans="1:4" x14ac:dyDescent="0.2">
      <c r="A68" s="55">
        <v>1</v>
      </c>
      <c r="B68" s="38"/>
      <c r="C68" s="56" t="s">
        <v>123</v>
      </c>
      <c r="D68" s="57">
        <v>0</v>
      </c>
    </row>
    <row r="69" spans="1:4" x14ac:dyDescent="0.2">
      <c r="A69" s="55">
        <v>2</v>
      </c>
      <c r="B69" s="38"/>
      <c r="C69" s="56" t="s">
        <v>124</v>
      </c>
      <c r="D69" s="57">
        <v>0</v>
      </c>
    </row>
    <row r="70" spans="1:4" x14ac:dyDescent="0.2">
      <c r="A70" s="55">
        <v>3</v>
      </c>
      <c r="B70" s="38"/>
      <c r="C70" s="56" t="s">
        <v>125</v>
      </c>
      <c r="D70" s="57">
        <v>0</v>
      </c>
    </row>
    <row r="71" spans="1:4" x14ac:dyDescent="0.2">
      <c r="A71" s="55">
        <v>4</v>
      </c>
      <c r="B71" s="38"/>
      <c r="C71" s="56" t="s">
        <v>126</v>
      </c>
      <c r="D71" s="57">
        <v>0</v>
      </c>
    </row>
    <row r="72" spans="1:4" ht="15.75" thickBot="1" x14ac:dyDescent="0.25">
      <c r="A72" s="55">
        <v>5</v>
      </c>
      <c r="B72" s="38"/>
      <c r="C72" s="56" t="s">
        <v>127</v>
      </c>
      <c r="D72" s="57">
        <v>0</v>
      </c>
    </row>
    <row r="73" spans="1:4" ht="16.5" customHeight="1" thickBot="1" x14ac:dyDescent="0.25">
      <c r="A73" s="58"/>
      <c r="B73" s="59"/>
      <c r="C73" s="60" t="s">
        <v>128</v>
      </c>
      <c r="D73" s="61">
        <f>+D72+D71+D70+D69+D68</f>
        <v>0</v>
      </c>
    </row>
    <row r="74" spans="1:4" ht="16.5" customHeight="1" x14ac:dyDescent="0.25">
      <c r="A74" s="62"/>
      <c r="B74" s="63"/>
      <c r="C74" s="64"/>
      <c r="D74" s="65"/>
    </row>
    <row r="75" spans="1:4" ht="15.75" x14ac:dyDescent="0.25">
      <c r="A75" s="51" t="s">
        <v>136</v>
      </c>
      <c r="B75" s="52" t="s">
        <v>76</v>
      </c>
      <c r="C75" s="53"/>
      <c r="D75" s="54"/>
    </row>
    <row r="76" spans="1:4" x14ac:dyDescent="0.2">
      <c r="A76" s="55">
        <v>1</v>
      </c>
      <c r="B76" s="38"/>
      <c r="C76" s="56" t="s">
        <v>123</v>
      </c>
      <c r="D76" s="57">
        <v>39412015</v>
      </c>
    </row>
    <row r="77" spans="1:4" x14ac:dyDescent="0.2">
      <c r="A77" s="55">
        <v>2</v>
      </c>
      <c r="B77" s="38"/>
      <c r="C77" s="56" t="s">
        <v>124</v>
      </c>
      <c r="D77" s="57">
        <v>1217275</v>
      </c>
    </row>
    <row r="78" spans="1:4" x14ac:dyDescent="0.2">
      <c r="A78" s="55">
        <v>3</v>
      </c>
      <c r="B78" s="38"/>
      <c r="C78" s="56" t="s">
        <v>125</v>
      </c>
      <c r="D78" s="57">
        <v>0</v>
      </c>
    </row>
    <row r="79" spans="1:4" x14ac:dyDescent="0.2">
      <c r="A79" s="55">
        <v>4</v>
      </c>
      <c r="B79" s="38"/>
      <c r="C79" s="56" t="s">
        <v>126</v>
      </c>
      <c r="D79" s="57">
        <v>9343359</v>
      </c>
    </row>
    <row r="80" spans="1:4" ht="15.75" thickBot="1" x14ac:dyDescent="0.25">
      <c r="A80" s="55">
        <v>5</v>
      </c>
      <c r="B80" s="38"/>
      <c r="C80" s="56" t="s">
        <v>127</v>
      </c>
      <c r="D80" s="57">
        <v>0</v>
      </c>
    </row>
    <row r="81" spans="1:4" ht="16.5" customHeight="1" thickBot="1" x14ac:dyDescent="0.25">
      <c r="A81" s="58"/>
      <c r="B81" s="59"/>
      <c r="C81" s="60" t="s">
        <v>128</v>
      </c>
      <c r="D81" s="61">
        <f>+D80+D79+D78+D77+D76</f>
        <v>49972649</v>
      </c>
    </row>
    <row r="82" spans="1:4" ht="16.5" customHeight="1" x14ac:dyDescent="0.25">
      <c r="A82" s="62"/>
      <c r="B82" s="63"/>
      <c r="C82" s="64"/>
      <c r="D82" s="65"/>
    </row>
    <row r="83" spans="1:4" ht="15.75" x14ac:dyDescent="0.25">
      <c r="A83" s="51" t="s">
        <v>137</v>
      </c>
      <c r="B83" s="52" t="s">
        <v>89</v>
      </c>
      <c r="C83" s="53"/>
      <c r="D83" s="54"/>
    </row>
    <row r="84" spans="1:4" x14ac:dyDescent="0.2">
      <c r="A84" s="55">
        <v>1</v>
      </c>
      <c r="B84" s="38"/>
      <c r="C84" s="56" t="s">
        <v>123</v>
      </c>
      <c r="D84" s="57">
        <v>0</v>
      </c>
    </row>
    <row r="85" spans="1:4" x14ac:dyDescent="0.2">
      <c r="A85" s="55">
        <v>2</v>
      </c>
      <c r="B85" s="38"/>
      <c r="C85" s="56" t="s">
        <v>124</v>
      </c>
      <c r="D85" s="57">
        <v>0</v>
      </c>
    </row>
    <row r="86" spans="1:4" x14ac:dyDescent="0.2">
      <c r="A86" s="55">
        <v>3</v>
      </c>
      <c r="B86" s="38"/>
      <c r="C86" s="56" t="s">
        <v>125</v>
      </c>
      <c r="D86" s="57">
        <v>0</v>
      </c>
    </row>
    <row r="87" spans="1:4" x14ac:dyDescent="0.2">
      <c r="A87" s="55">
        <v>4</v>
      </c>
      <c r="B87" s="38"/>
      <c r="C87" s="56" t="s">
        <v>126</v>
      </c>
      <c r="D87" s="57">
        <v>0</v>
      </c>
    </row>
    <row r="88" spans="1:4" ht="15.75" thickBot="1" x14ac:dyDescent="0.25">
      <c r="A88" s="55">
        <v>5</v>
      </c>
      <c r="B88" s="38"/>
      <c r="C88" s="56" t="s">
        <v>127</v>
      </c>
      <c r="D88" s="57">
        <v>0</v>
      </c>
    </row>
    <row r="89" spans="1:4" ht="16.5" customHeight="1" thickBot="1" x14ac:dyDescent="0.25">
      <c r="A89" s="58"/>
      <c r="B89" s="59"/>
      <c r="C89" s="60" t="s">
        <v>128</v>
      </c>
      <c r="D89" s="61">
        <f>+D88+D87+D86+D85+D84</f>
        <v>0</v>
      </c>
    </row>
    <row r="90" spans="1:4" ht="16.5" customHeight="1" x14ac:dyDescent="0.25">
      <c r="A90" s="62"/>
      <c r="B90" s="63"/>
      <c r="C90" s="64"/>
      <c r="D90" s="65"/>
    </row>
    <row r="91" spans="1:4" ht="31.5" x14ac:dyDescent="0.25">
      <c r="A91" s="51" t="s">
        <v>138</v>
      </c>
      <c r="B91" s="52" t="s">
        <v>92</v>
      </c>
      <c r="C91" s="53"/>
      <c r="D91" s="54"/>
    </row>
    <row r="92" spans="1:4" x14ac:dyDescent="0.2">
      <c r="A92" s="55">
        <v>1</v>
      </c>
      <c r="B92" s="38"/>
      <c r="C92" s="56" t="s">
        <v>123</v>
      </c>
      <c r="D92" s="57">
        <v>0</v>
      </c>
    </row>
    <row r="93" spans="1:4" x14ac:dyDescent="0.2">
      <c r="A93" s="55">
        <v>2</v>
      </c>
      <c r="B93" s="38"/>
      <c r="C93" s="56" t="s">
        <v>124</v>
      </c>
      <c r="D93" s="57">
        <v>0</v>
      </c>
    </row>
    <row r="94" spans="1:4" x14ac:dyDescent="0.2">
      <c r="A94" s="55">
        <v>3</v>
      </c>
      <c r="B94" s="38"/>
      <c r="C94" s="56" t="s">
        <v>125</v>
      </c>
      <c r="D94" s="57">
        <v>0</v>
      </c>
    </row>
    <row r="95" spans="1:4" x14ac:dyDescent="0.2">
      <c r="A95" s="55">
        <v>4</v>
      </c>
      <c r="B95" s="38"/>
      <c r="C95" s="56" t="s">
        <v>126</v>
      </c>
      <c r="D95" s="57">
        <v>0</v>
      </c>
    </row>
    <row r="96" spans="1:4" ht="15.75" thickBot="1" x14ac:dyDescent="0.25">
      <c r="A96" s="55">
        <v>5</v>
      </c>
      <c r="B96" s="38"/>
      <c r="C96" s="56" t="s">
        <v>127</v>
      </c>
      <c r="D96" s="57">
        <v>0</v>
      </c>
    </row>
    <row r="97" spans="1:4" ht="16.5" customHeight="1" thickBot="1" x14ac:dyDescent="0.25">
      <c r="A97" s="58"/>
      <c r="B97" s="59"/>
      <c r="C97" s="60" t="s">
        <v>128</v>
      </c>
      <c r="D97" s="61">
        <f>+D96+D95+D94+D93+D92</f>
        <v>0</v>
      </c>
    </row>
    <row r="98" spans="1:4" ht="16.5" customHeight="1" x14ac:dyDescent="0.25">
      <c r="A98" s="62"/>
      <c r="B98" s="63"/>
      <c r="C98" s="64"/>
      <c r="D98" s="65"/>
    </row>
    <row r="99" spans="1:4" ht="31.5" x14ac:dyDescent="0.25">
      <c r="A99" s="51" t="s">
        <v>139</v>
      </c>
      <c r="B99" s="52" t="s">
        <v>97</v>
      </c>
      <c r="C99" s="53"/>
      <c r="D99" s="54"/>
    </row>
    <row r="100" spans="1:4" x14ac:dyDescent="0.2">
      <c r="A100" s="55">
        <v>1</v>
      </c>
      <c r="B100" s="38"/>
      <c r="C100" s="56" t="s">
        <v>123</v>
      </c>
      <c r="D100" s="57">
        <v>19859923</v>
      </c>
    </row>
    <row r="101" spans="1:4" x14ac:dyDescent="0.2">
      <c r="A101" s="55">
        <v>2</v>
      </c>
      <c r="B101" s="38"/>
      <c r="C101" s="56" t="s">
        <v>124</v>
      </c>
      <c r="D101" s="57">
        <v>0</v>
      </c>
    </row>
    <row r="102" spans="1:4" x14ac:dyDescent="0.2">
      <c r="A102" s="55">
        <v>3</v>
      </c>
      <c r="B102" s="38"/>
      <c r="C102" s="56" t="s">
        <v>125</v>
      </c>
      <c r="D102" s="57">
        <v>0</v>
      </c>
    </row>
    <row r="103" spans="1:4" x14ac:dyDescent="0.2">
      <c r="A103" s="55">
        <v>4</v>
      </c>
      <c r="B103" s="38"/>
      <c r="C103" s="56" t="s">
        <v>126</v>
      </c>
      <c r="D103" s="57">
        <v>27000</v>
      </c>
    </row>
    <row r="104" spans="1:4" ht="15.75" thickBot="1" x14ac:dyDescent="0.25">
      <c r="A104" s="55">
        <v>5</v>
      </c>
      <c r="B104" s="38"/>
      <c r="C104" s="56" t="s">
        <v>127</v>
      </c>
      <c r="D104" s="57">
        <v>0</v>
      </c>
    </row>
    <row r="105" spans="1:4" ht="16.5" customHeight="1" thickBot="1" x14ac:dyDescent="0.25">
      <c r="A105" s="58"/>
      <c r="B105" s="59"/>
      <c r="C105" s="60" t="s">
        <v>128</v>
      </c>
      <c r="D105" s="61">
        <f>+D104+D103+D102+D101+D100</f>
        <v>19886923</v>
      </c>
    </row>
    <row r="106" spans="1:4" ht="16.5" customHeight="1" thickBot="1" x14ac:dyDescent="0.3">
      <c r="A106" s="62"/>
      <c r="B106" s="63"/>
      <c r="C106" s="64"/>
      <c r="D106" s="65"/>
    </row>
    <row r="107" spans="1:4" ht="16.5" customHeight="1" thickBot="1" x14ac:dyDescent="0.3">
      <c r="A107" s="66"/>
      <c r="B107" s="67" t="s">
        <v>140</v>
      </c>
      <c r="C107" s="60" t="s">
        <v>141</v>
      </c>
      <c r="D107" s="61">
        <f>+D105-D104+D97-D96+D89-D88+D81-D80+D73-D72+D65-D64+D57-D56+D49-D48+D41-D40+D33-D32+D25-D24+D17-D16</f>
        <v>262244867</v>
      </c>
    </row>
    <row r="108" spans="1:4" ht="16.5" customHeight="1" thickBot="1" x14ac:dyDescent="0.3">
      <c r="A108" s="66"/>
      <c r="B108" s="67" t="s">
        <v>127</v>
      </c>
      <c r="C108" s="60"/>
      <c r="D108" s="61">
        <f>+D104+D96+D88+D80+D72+D64+D56+D48+D40+D32+D24+D16</f>
        <v>0</v>
      </c>
    </row>
    <row r="109" spans="1:4" ht="16.5" customHeight="1" thickBot="1" x14ac:dyDescent="0.3">
      <c r="A109" s="66"/>
      <c r="B109" s="67" t="s">
        <v>142</v>
      </c>
      <c r="C109" s="60" t="s">
        <v>141</v>
      </c>
      <c r="D109" s="61">
        <f>SUM(D107:D108)</f>
        <v>262244867</v>
      </c>
    </row>
  </sheetData>
  <mergeCells count="7">
    <mergeCell ref="B6:C6"/>
    <mergeCell ref="A1:C1"/>
    <mergeCell ref="D1:E1"/>
    <mergeCell ref="A2:D2"/>
    <mergeCell ref="A3:D3"/>
    <mergeCell ref="A4:D4"/>
    <mergeCell ref="A5:D5"/>
  </mergeCells>
  <pageMargins left="0.25" right="0.25" top="0.5" bottom="0.5" header="0.25" footer="0.25"/>
  <pageSetup paperSize="9" scale="74" orientation="portrait" horizontalDpi="1200" verticalDpi="1200" r:id="rId1"/>
  <headerFooter>
    <oddHeader>&amp;LOFFICE OF HEALTH CARE ACCESS&amp;CANNUAL REPORTING&amp;RLAWRENCE AND MEMORIAL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66"/>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111</v>
      </c>
      <c r="B4" s="475"/>
      <c r="C4" s="475"/>
      <c r="D4" s="475"/>
      <c r="E4" s="475"/>
    </row>
    <row r="5" spans="1:5" ht="15.75" customHeight="1" x14ac:dyDescent="0.25">
      <c r="A5" s="475" t="s">
        <v>143</v>
      </c>
      <c r="B5" s="475"/>
      <c r="C5" s="475"/>
      <c r="D5" s="475"/>
      <c r="E5" s="475"/>
    </row>
    <row r="6" spans="1:5" ht="16.5" customHeight="1" thickBot="1" x14ac:dyDescent="0.3">
      <c r="A6" s="69"/>
      <c r="B6" s="69"/>
      <c r="C6" s="31"/>
    </row>
    <row r="7" spans="1:5" ht="15.75" customHeight="1" x14ac:dyDescent="0.25">
      <c r="A7" s="70" t="s">
        <v>113</v>
      </c>
      <c r="B7" s="71" t="s">
        <v>114</v>
      </c>
      <c r="C7" s="72" t="s">
        <v>115</v>
      </c>
      <c r="D7" s="72" t="s">
        <v>116</v>
      </c>
      <c r="E7" s="72" t="s">
        <v>144</v>
      </c>
    </row>
    <row r="8" spans="1:5" ht="31.5" customHeight="1" x14ac:dyDescent="0.25">
      <c r="A8" s="73"/>
      <c r="B8" s="74"/>
      <c r="C8" s="75"/>
      <c r="D8" s="76"/>
      <c r="E8" s="77" t="s">
        <v>145</v>
      </c>
    </row>
    <row r="9" spans="1:5" ht="16.5" customHeight="1" thickBot="1" x14ac:dyDescent="0.3">
      <c r="A9" s="78" t="s">
        <v>5</v>
      </c>
      <c r="B9" s="79" t="s">
        <v>119</v>
      </c>
      <c r="C9" s="80" t="s">
        <v>146</v>
      </c>
      <c r="D9" s="80" t="s">
        <v>147</v>
      </c>
      <c r="E9" s="81" t="s">
        <v>148</v>
      </c>
    </row>
    <row r="10" spans="1:5" ht="15.75" customHeight="1" x14ac:dyDescent="0.25">
      <c r="A10" s="82"/>
      <c r="B10" s="83"/>
      <c r="C10" s="84"/>
      <c r="D10" s="83"/>
      <c r="E10" s="85"/>
    </row>
    <row r="11" spans="1:5" ht="15.75" x14ac:dyDescent="0.25">
      <c r="A11" s="86" t="s">
        <v>149</v>
      </c>
      <c r="B11" s="87" t="s">
        <v>10</v>
      </c>
      <c r="C11" s="53"/>
      <c r="D11" s="53"/>
      <c r="E11" s="88"/>
    </row>
    <row r="12" spans="1:5" ht="31.5" x14ac:dyDescent="0.25">
      <c r="A12" s="89"/>
      <c r="B12" s="90"/>
      <c r="C12" s="91" t="s">
        <v>150</v>
      </c>
      <c r="D12" s="92" t="s">
        <v>151</v>
      </c>
      <c r="E12" s="93">
        <v>8585293</v>
      </c>
    </row>
    <row r="13" spans="1:5" ht="15.75" thickBot="1" x14ac:dyDescent="0.25">
      <c r="A13" s="94">
        <v>1</v>
      </c>
      <c r="B13" s="95"/>
      <c r="C13" s="96" t="s">
        <v>152</v>
      </c>
      <c r="D13" s="97" t="s">
        <v>153</v>
      </c>
      <c r="E13" s="98">
        <v>5083677</v>
      </c>
    </row>
    <row r="14" spans="1:5" s="68" customFormat="1" ht="16.5" customHeight="1" thickBot="1" x14ac:dyDescent="0.3">
      <c r="A14" s="99"/>
      <c r="B14" s="100"/>
      <c r="C14" s="101" t="s">
        <v>154</v>
      </c>
      <c r="D14" s="92" t="s">
        <v>155</v>
      </c>
      <c r="E14" s="102">
        <f>SUM(E12:E13)</f>
        <v>13668970</v>
      </c>
    </row>
    <row r="15" spans="1:5" s="68" customFormat="1" ht="15.75" customHeight="1" x14ac:dyDescent="0.2">
      <c r="A15" s="103"/>
      <c r="B15" s="104"/>
      <c r="C15" s="105"/>
      <c r="D15" s="106"/>
      <c r="E15" s="107"/>
    </row>
    <row r="16" spans="1:5" ht="31.5" x14ac:dyDescent="0.25">
      <c r="A16" s="86" t="s">
        <v>156</v>
      </c>
      <c r="B16" s="87" t="s">
        <v>38</v>
      </c>
      <c r="C16" s="53"/>
      <c r="D16" s="53"/>
      <c r="E16" s="88"/>
    </row>
    <row r="17" spans="1:5" ht="31.5" x14ac:dyDescent="0.25">
      <c r="A17" s="89"/>
      <c r="B17" s="90"/>
      <c r="C17" s="91" t="s">
        <v>150</v>
      </c>
      <c r="D17" s="92" t="s">
        <v>151</v>
      </c>
      <c r="E17" s="93">
        <v>-25409933</v>
      </c>
    </row>
    <row r="18" spans="1:5" ht="15.75" thickBot="1" x14ac:dyDescent="0.25">
      <c r="A18" s="94">
        <v>1</v>
      </c>
      <c r="B18" s="95"/>
      <c r="C18" s="96" t="s">
        <v>157</v>
      </c>
      <c r="D18" s="97" t="s">
        <v>153</v>
      </c>
      <c r="E18" s="98">
        <v>-2166023</v>
      </c>
    </row>
    <row r="19" spans="1:5" s="68" customFormat="1" ht="16.5" customHeight="1" thickBot="1" x14ac:dyDescent="0.3">
      <c r="A19" s="99"/>
      <c r="B19" s="100"/>
      <c r="C19" s="101" t="s">
        <v>154</v>
      </c>
      <c r="D19" s="92" t="s">
        <v>155</v>
      </c>
      <c r="E19" s="102">
        <f>SUM(E17:E18)</f>
        <v>-27575956</v>
      </c>
    </row>
    <row r="20" spans="1:5" s="68" customFormat="1" ht="15.75" customHeight="1" x14ac:dyDescent="0.2">
      <c r="A20" s="103"/>
      <c r="B20" s="104"/>
      <c r="C20" s="105"/>
      <c r="D20" s="106"/>
      <c r="E20" s="107"/>
    </row>
    <row r="21" spans="1:5" ht="15.75" x14ac:dyDescent="0.25">
      <c r="A21" s="86" t="s">
        <v>158</v>
      </c>
      <c r="B21" s="87" t="s">
        <v>46</v>
      </c>
      <c r="C21" s="53"/>
      <c r="D21" s="53"/>
      <c r="E21" s="88"/>
    </row>
    <row r="22" spans="1:5" ht="31.5" x14ac:dyDescent="0.25">
      <c r="A22" s="89"/>
      <c r="B22" s="90"/>
      <c r="C22" s="91" t="s">
        <v>150</v>
      </c>
      <c r="D22" s="92" t="s">
        <v>151</v>
      </c>
      <c r="E22" s="93">
        <v>0</v>
      </c>
    </row>
    <row r="23" spans="1:5" ht="15.75" thickBot="1" x14ac:dyDescent="0.25">
      <c r="A23" s="94" t="s">
        <v>159</v>
      </c>
      <c r="B23" s="95"/>
      <c r="C23" s="96" t="s">
        <v>160</v>
      </c>
      <c r="D23" s="97" t="s">
        <v>159</v>
      </c>
      <c r="E23" s="98">
        <v>0</v>
      </c>
    </row>
    <row r="24" spans="1:5" s="68" customFormat="1" ht="16.5" customHeight="1" thickBot="1" x14ac:dyDescent="0.3">
      <c r="A24" s="99"/>
      <c r="B24" s="100"/>
      <c r="C24" s="101" t="s">
        <v>154</v>
      </c>
      <c r="D24" s="92" t="s">
        <v>155</v>
      </c>
      <c r="E24" s="102">
        <f>SUM(E22)</f>
        <v>0</v>
      </c>
    </row>
    <row r="25" spans="1:5" s="68" customFormat="1" ht="15.75" customHeight="1" x14ac:dyDescent="0.2">
      <c r="A25" s="103"/>
      <c r="B25" s="104"/>
      <c r="C25" s="105"/>
      <c r="D25" s="106"/>
      <c r="E25" s="107"/>
    </row>
    <row r="26" spans="1:5" ht="15.75" x14ac:dyDescent="0.25">
      <c r="A26" s="86" t="s">
        <v>161</v>
      </c>
      <c r="B26" s="87" t="s">
        <v>51</v>
      </c>
      <c r="C26" s="53"/>
      <c r="D26" s="53"/>
      <c r="E26" s="88"/>
    </row>
    <row r="27" spans="1:5" ht="31.5" x14ac:dyDescent="0.25">
      <c r="A27" s="89"/>
      <c r="B27" s="90"/>
      <c r="C27" s="91" t="s">
        <v>150</v>
      </c>
      <c r="D27" s="92" t="s">
        <v>151</v>
      </c>
      <c r="E27" s="93">
        <v>-1673733</v>
      </c>
    </row>
    <row r="28" spans="1:5" ht="15.75" thickBot="1" x14ac:dyDescent="0.25">
      <c r="A28" s="94">
        <v>1</v>
      </c>
      <c r="B28" s="95"/>
      <c r="C28" s="96" t="s">
        <v>157</v>
      </c>
      <c r="D28" s="97" t="s">
        <v>153</v>
      </c>
      <c r="E28" s="98">
        <v>-1000000</v>
      </c>
    </row>
    <row r="29" spans="1:5" s="68" customFormat="1" ht="16.5" customHeight="1" thickBot="1" x14ac:dyDescent="0.3">
      <c r="A29" s="99"/>
      <c r="B29" s="100"/>
      <c r="C29" s="101" t="s">
        <v>154</v>
      </c>
      <c r="D29" s="92" t="s">
        <v>155</v>
      </c>
      <c r="E29" s="102">
        <f>SUM(E27:E28)</f>
        <v>-2673733</v>
      </c>
    </row>
    <row r="30" spans="1:5" s="68" customFormat="1" ht="15.75" customHeight="1" x14ac:dyDescent="0.2">
      <c r="A30" s="103"/>
      <c r="B30" s="104"/>
      <c r="C30" s="105"/>
      <c r="D30" s="106"/>
      <c r="E30" s="107"/>
    </row>
    <row r="31" spans="1:5" ht="15.75" x14ac:dyDescent="0.25">
      <c r="A31" s="86" t="s">
        <v>162</v>
      </c>
      <c r="B31" s="87" t="s">
        <v>62</v>
      </c>
      <c r="C31" s="53"/>
      <c r="D31" s="53"/>
      <c r="E31" s="88"/>
    </row>
    <row r="32" spans="1:5" ht="31.5" x14ac:dyDescent="0.25">
      <c r="A32" s="89"/>
      <c r="B32" s="90"/>
      <c r="C32" s="91" t="s">
        <v>150</v>
      </c>
      <c r="D32" s="92" t="s">
        <v>151</v>
      </c>
      <c r="E32" s="93">
        <v>-392028</v>
      </c>
    </row>
    <row r="33" spans="1:5" ht="15.75" thickBot="1" x14ac:dyDescent="0.25">
      <c r="A33" s="94">
        <v>1</v>
      </c>
      <c r="B33" s="95"/>
      <c r="C33" s="96" t="s">
        <v>152</v>
      </c>
      <c r="D33" s="97" t="s">
        <v>153</v>
      </c>
      <c r="E33" s="98">
        <v>323054</v>
      </c>
    </row>
    <row r="34" spans="1:5" s="68" customFormat="1" ht="16.5" customHeight="1" thickBot="1" x14ac:dyDescent="0.3">
      <c r="A34" s="99"/>
      <c r="B34" s="100"/>
      <c r="C34" s="101" t="s">
        <v>154</v>
      </c>
      <c r="D34" s="92" t="s">
        <v>155</v>
      </c>
      <c r="E34" s="102">
        <f>SUM(E32:E33)</f>
        <v>-68974</v>
      </c>
    </row>
    <row r="35" spans="1:5" s="68" customFormat="1" ht="15.75" customHeight="1" x14ac:dyDescent="0.2">
      <c r="A35" s="103"/>
      <c r="B35" s="104"/>
      <c r="C35" s="105"/>
      <c r="D35" s="106"/>
      <c r="E35" s="107"/>
    </row>
    <row r="36" spans="1:5" ht="15.75" x14ac:dyDescent="0.25">
      <c r="A36" s="86" t="s">
        <v>163</v>
      </c>
      <c r="B36" s="87" t="s">
        <v>66</v>
      </c>
      <c r="C36" s="53"/>
      <c r="D36" s="53"/>
      <c r="E36" s="88"/>
    </row>
    <row r="37" spans="1:5" ht="31.5" x14ac:dyDescent="0.25">
      <c r="A37" s="89"/>
      <c r="B37" s="90"/>
      <c r="C37" s="91" t="s">
        <v>150</v>
      </c>
      <c r="D37" s="92" t="s">
        <v>151</v>
      </c>
      <c r="E37" s="93">
        <v>-62298280</v>
      </c>
    </row>
    <row r="38" spans="1:5" ht="15.75" thickBot="1" x14ac:dyDescent="0.25">
      <c r="A38" s="94">
        <v>1</v>
      </c>
      <c r="B38" s="95"/>
      <c r="C38" s="96" t="s">
        <v>152</v>
      </c>
      <c r="D38" s="97" t="s">
        <v>153</v>
      </c>
      <c r="E38" s="98">
        <v>-19828960</v>
      </c>
    </row>
    <row r="39" spans="1:5" s="68" customFormat="1" ht="16.5" customHeight="1" thickBot="1" x14ac:dyDescent="0.3">
      <c r="A39" s="99"/>
      <c r="B39" s="100"/>
      <c r="C39" s="101" t="s">
        <v>154</v>
      </c>
      <c r="D39" s="92" t="s">
        <v>155</v>
      </c>
      <c r="E39" s="102">
        <f>SUM(E37:E38)</f>
        <v>-82127240</v>
      </c>
    </row>
    <row r="40" spans="1:5" s="68" customFormat="1" ht="15.75" customHeight="1" x14ac:dyDescent="0.2">
      <c r="A40" s="103"/>
      <c r="B40" s="104"/>
      <c r="C40" s="105"/>
      <c r="D40" s="106"/>
      <c r="E40" s="107"/>
    </row>
    <row r="41" spans="1:5" ht="15.75" x14ac:dyDescent="0.25">
      <c r="A41" s="86" t="s">
        <v>164</v>
      </c>
      <c r="B41" s="87" t="s">
        <v>73</v>
      </c>
      <c r="C41" s="53"/>
      <c r="D41" s="53"/>
      <c r="E41" s="88"/>
    </row>
    <row r="42" spans="1:5" ht="31.5" x14ac:dyDescent="0.25">
      <c r="A42" s="89"/>
      <c r="B42" s="90"/>
      <c r="C42" s="91" t="s">
        <v>150</v>
      </c>
      <c r="D42" s="92" t="s">
        <v>151</v>
      </c>
      <c r="E42" s="93">
        <v>0</v>
      </c>
    </row>
    <row r="43" spans="1:5" ht="15.75" thickBot="1" x14ac:dyDescent="0.25">
      <c r="A43" s="94" t="s">
        <v>159</v>
      </c>
      <c r="B43" s="95"/>
      <c r="C43" s="96" t="s">
        <v>160</v>
      </c>
      <c r="D43" s="97" t="s">
        <v>159</v>
      </c>
      <c r="E43" s="98">
        <v>0</v>
      </c>
    </row>
    <row r="44" spans="1:5" s="68" customFormat="1" ht="16.5" customHeight="1" thickBot="1" x14ac:dyDescent="0.3">
      <c r="A44" s="99"/>
      <c r="B44" s="100"/>
      <c r="C44" s="101" t="s">
        <v>154</v>
      </c>
      <c r="D44" s="92" t="s">
        <v>155</v>
      </c>
      <c r="E44" s="102">
        <f>SUM(E42)</f>
        <v>0</v>
      </c>
    </row>
    <row r="45" spans="1:5" s="68" customFormat="1" ht="15.75" customHeight="1" x14ac:dyDescent="0.2">
      <c r="A45" s="103"/>
      <c r="B45" s="104"/>
      <c r="C45" s="105"/>
      <c r="D45" s="106"/>
      <c r="E45" s="107"/>
    </row>
    <row r="46" spans="1:5" ht="15.75" x14ac:dyDescent="0.25">
      <c r="A46" s="86" t="s">
        <v>165</v>
      </c>
      <c r="B46" s="87" t="s">
        <v>76</v>
      </c>
      <c r="C46" s="53"/>
      <c r="D46" s="53"/>
      <c r="E46" s="88"/>
    </row>
    <row r="47" spans="1:5" ht="31.5" x14ac:dyDescent="0.25">
      <c r="A47" s="89"/>
      <c r="B47" s="90"/>
      <c r="C47" s="91" t="s">
        <v>150</v>
      </c>
      <c r="D47" s="92" t="s">
        <v>151</v>
      </c>
      <c r="E47" s="93">
        <v>-5063962</v>
      </c>
    </row>
    <row r="48" spans="1:5" ht="15.75" thickBot="1" x14ac:dyDescent="0.25">
      <c r="A48" s="94">
        <v>1</v>
      </c>
      <c r="B48" s="95"/>
      <c r="C48" s="96" t="s">
        <v>166</v>
      </c>
      <c r="D48" s="97" t="s">
        <v>153</v>
      </c>
      <c r="E48" s="98">
        <v>-3820945</v>
      </c>
    </row>
    <row r="49" spans="1:5" s="68" customFormat="1" ht="16.5" customHeight="1" thickBot="1" x14ac:dyDescent="0.3">
      <c r="A49" s="99"/>
      <c r="B49" s="100"/>
      <c r="C49" s="101" t="s">
        <v>154</v>
      </c>
      <c r="D49" s="92" t="s">
        <v>155</v>
      </c>
      <c r="E49" s="102">
        <f>SUM(E47:E48)</f>
        <v>-8884907</v>
      </c>
    </row>
    <row r="50" spans="1:5" s="68" customFormat="1" ht="15.75" customHeight="1" x14ac:dyDescent="0.2">
      <c r="A50" s="103"/>
      <c r="B50" s="104"/>
      <c r="C50" s="105"/>
      <c r="D50" s="106"/>
      <c r="E50" s="107"/>
    </row>
    <row r="51" spans="1:5" ht="15.75" x14ac:dyDescent="0.25">
      <c r="A51" s="86" t="s">
        <v>167</v>
      </c>
      <c r="B51" s="87" t="s">
        <v>89</v>
      </c>
      <c r="C51" s="53"/>
      <c r="D51" s="53"/>
      <c r="E51" s="88"/>
    </row>
    <row r="52" spans="1:5" ht="31.5" x14ac:dyDescent="0.25">
      <c r="A52" s="89"/>
      <c r="B52" s="90"/>
      <c r="C52" s="91" t="s">
        <v>150</v>
      </c>
      <c r="D52" s="92" t="s">
        <v>151</v>
      </c>
      <c r="E52" s="93">
        <v>0</v>
      </c>
    </row>
    <row r="53" spans="1:5" ht="15.75" thickBot="1" x14ac:dyDescent="0.25">
      <c r="A53" s="94" t="s">
        <v>159</v>
      </c>
      <c r="B53" s="95"/>
      <c r="C53" s="96" t="s">
        <v>160</v>
      </c>
      <c r="D53" s="97" t="s">
        <v>159</v>
      </c>
      <c r="E53" s="98">
        <v>0</v>
      </c>
    </row>
    <row r="54" spans="1:5" s="68" customFormat="1" ht="16.5" customHeight="1" thickBot="1" x14ac:dyDescent="0.3">
      <c r="A54" s="99"/>
      <c r="B54" s="100"/>
      <c r="C54" s="101" t="s">
        <v>154</v>
      </c>
      <c r="D54" s="92" t="s">
        <v>155</v>
      </c>
      <c r="E54" s="102">
        <f>SUM(E52)</f>
        <v>0</v>
      </c>
    </row>
    <row r="55" spans="1:5" s="68" customFormat="1" ht="15.75" customHeight="1" x14ac:dyDescent="0.2">
      <c r="A55" s="103"/>
      <c r="B55" s="104"/>
      <c r="C55" s="105"/>
      <c r="D55" s="106"/>
      <c r="E55" s="107"/>
    </row>
    <row r="56" spans="1:5" ht="15.75" x14ac:dyDescent="0.25">
      <c r="A56" s="86" t="s">
        <v>168</v>
      </c>
      <c r="B56" s="87" t="s">
        <v>92</v>
      </c>
      <c r="C56" s="53"/>
      <c r="D56" s="53"/>
      <c r="E56" s="88"/>
    </row>
    <row r="57" spans="1:5" ht="31.5" x14ac:dyDescent="0.25">
      <c r="A57" s="89"/>
      <c r="B57" s="90"/>
      <c r="C57" s="91" t="s">
        <v>150</v>
      </c>
      <c r="D57" s="92" t="s">
        <v>151</v>
      </c>
      <c r="E57" s="93">
        <v>0</v>
      </c>
    </row>
    <row r="58" spans="1:5" ht="15.75" thickBot="1" x14ac:dyDescent="0.25">
      <c r="A58" s="94" t="s">
        <v>159</v>
      </c>
      <c r="B58" s="95"/>
      <c r="C58" s="96" t="s">
        <v>160</v>
      </c>
      <c r="D58" s="97" t="s">
        <v>159</v>
      </c>
      <c r="E58" s="98">
        <v>0</v>
      </c>
    </row>
    <row r="59" spans="1:5" s="68" customFormat="1" ht="16.5" customHeight="1" thickBot="1" x14ac:dyDescent="0.3">
      <c r="A59" s="99"/>
      <c r="B59" s="100"/>
      <c r="C59" s="101" t="s">
        <v>154</v>
      </c>
      <c r="D59" s="92" t="s">
        <v>155</v>
      </c>
      <c r="E59" s="102">
        <f>SUM(E57)</f>
        <v>0</v>
      </c>
    </row>
    <row r="60" spans="1:5" s="68" customFormat="1" ht="15.75" customHeight="1" x14ac:dyDescent="0.2">
      <c r="A60" s="103"/>
      <c r="B60" s="104"/>
      <c r="C60" s="105"/>
      <c r="D60" s="106"/>
      <c r="E60" s="107"/>
    </row>
    <row r="61" spans="1:5" ht="31.5" x14ac:dyDescent="0.25">
      <c r="A61" s="86" t="s">
        <v>169</v>
      </c>
      <c r="B61" s="87" t="s">
        <v>97</v>
      </c>
      <c r="C61" s="53"/>
      <c r="D61" s="53"/>
      <c r="E61" s="88"/>
    </row>
    <row r="62" spans="1:5" ht="31.5" x14ac:dyDescent="0.25">
      <c r="A62" s="89"/>
      <c r="B62" s="90"/>
      <c r="C62" s="91" t="s">
        <v>150</v>
      </c>
      <c r="D62" s="92" t="s">
        <v>151</v>
      </c>
      <c r="E62" s="93">
        <v>0</v>
      </c>
    </row>
    <row r="63" spans="1:5" ht="15.75" thickBot="1" x14ac:dyDescent="0.25">
      <c r="A63" s="94" t="s">
        <v>159</v>
      </c>
      <c r="B63" s="95"/>
      <c r="C63" s="96" t="s">
        <v>160</v>
      </c>
      <c r="D63" s="97" t="s">
        <v>159</v>
      </c>
      <c r="E63" s="98">
        <v>0</v>
      </c>
    </row>
    <row r="64" spans="1:5" s="68" customFormat="1" ht="16.5" customHeight="1" thickBot="1" x14ac:dyDescent="0.3">
      <c r="A64" s="99"/>
      <c r="B64" s="100"/>
      <c r="C64" s="101" t="s">
        <v>154</v>
      </c>
      <c r="D64" s="92" t="s">
        <v>155</v>
      </c>
      <c r="E64" s="102">
        <f>SUM(E62)</f>
        <v>0</v>
      </c>
    </row>
    <row r="65" spans="1:5" s="68" customFormat="1" ht="15.75" customHeight="1" thickBot="1" x14ac:dyDescent="0.25">
      <c r="A65" s="103"/>
      <c r="B65" s="104"/>
      <c r="C65" s="105"/>
      <c r="D65" s="106"/>
      <c r="E65" s="107"/>
    </row>
    <row r="66" spans="1:5" s="113" customFormat="1" ht="19.5" customHeight="1" thickBot="1" x14ac:dyDescent="0.3">
      <c r="A66" s="108"/>
      <c r="B66" s="109"/>
      <c r="C66" s="110"/>
      <c r="D66" s="111" t="s">
        <v>170</v>
      </c>
      <c r="E66" s="112">
        <f>+E64+E59+E54+E49+E44+E39+E34+E29+E24+E19+E14</f>
        <v>-107661840</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REPORTING&amp;RLAWRENCE AND MEMORIAL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111</v>
      </c>
      <c r="B4" s="477"/>
      <c r="C4" s="477"/>
      <c r="D4" s="477"/>
      <c r="E4" s="477"/>
      <c r="F4" s="477"/>
    </row>
    <row r="5" spans="1:6" ht="15.75" x14ac:dyDescent="0.25">
      <c r="A5" s="477" t="s">
        <v>171</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172</v>
      </c>
      <c r="C9" s="124" t="s">
        <v>173</v>
      </c>
      <c r="D9" s="124" t="s">
        <v>146</v>
      </c>
      <c r="E9" s="124" t="s">
        <v>147</v>
      </c>
      <c r="F9" s="125" t="s">
        <v>174</v>
      </c>
    </row>
    <row r="10" spans="1:6" s="132" customFormat="1" ht="31.5" x14ac:dyDescent="0.25">
      <c r="A10" s="126"/>
      <c r="B10" s="127"/>
      <c r="C10" s="128"/>
      <c r="D10" s="129" t="s">
        <v>175</v>
      </c>
      <c r="E10" s="130" t="s">
        <v>176</v>
      </c>
      <c r="F10" s="131">
        <v>12406800</v>
      </c>
    </row>
    <row r="11" spans="1:6" ht="15.75" x14ac:dyDescent="0.25">
      <c r="A11" s="133" t="s">
        <v>149</v>
      </c>
      <c r="B11" s="134" t="s">
        <v>10</v>
      </c>
      <c r="C11" s="135"/>
      <c r="D11" s="136"/>
      <c r="E11" s="136"/>
      <c r="F11" s="137"/>
    </row>
    <row r="12" spans="1:6" ht="15.75" thickBot="1" x14ac:dyDescent="0.25">
      <c r="A12" s="138"/>
      <c r="B12" s="139"/>
      <c r="C12" s="140" t="s">
        <v>159</v>
      </c>
      <c r="D12" s="140" t="s">
        <v>160</v>
      </c>
      <c r="E12" s="141" t="s">
        <v>159</v>
      </c>
      <c r="F12" s="142">
        <v>0</v>
      </c>
    </row>
    <row r="13" spans="1:6" ht="16.5" thickBot="1" x14ac:dyDescent="0.3">
      <c r="A13" s="143"/>
      <c r="B13" s="144"/>
      <c r="C13" s="145"/>
      <c r="D13" s="146" t="s">
        <v>177</v>
      </c>
      <c r="E13" s="147" t="s">
        <v>178</v>
      </c>
      <c r="F13" s="148">
        <v>0</v>
      </c>
    </row>
    <row r="14" spans="1:6" ht="15.75" x14ac:dyDescent="0.25">
      <c r="A14" s="149"/>
      <c r="B14" s="150"/>
      <c r="C14" s="151"/>
      <c r="D14" s="152"/>
      <c r="E14" s="153"/>
      <c r="F14" s="154"/>
    </row>
    <row r="15" spans="1:6" ht="31.5" x14ac:dyDescent="0.25">
      <c r="A15" s="133" t="s">
        <v>156</v>
      </c>
      <c r="B15" s="134" t="s">
        <v>38</v>
      </c>
      <c r="C15" s="135"/>
      <c r="D15" s="136"/>
      <c r="E15" s="136"/>
      <c r="F15" s="137"/>
    </row>
    <row r="16" spans="1:6" ht="15.75" thickBot="1" x14ac:dyDescent="0.25">
      <c r="A16" s="138"/>
      <c r="B16" s="139"/>
      <c r="C16" s="140" t="s">
        <v>159</v>
      </c>
      <c r="D16" s="140" t="s">
        <v>160</v>
      </c>
      <c r="E16" s="141" t="s">
        <v>159</v>
      </c>
      <c r="F16" s="142">
        <v>0</v>
      </c>
    </row>
    <row r="17" spans="1:6" ht="16.5" thickBot="1" x14ac:dyDescent="0.3">
      <c r="A17" s="143"/>
      <c r="B17" s="144"/>
      <c r="C17" s="145"/>
      <c r="D17" s="146" t="s">
        <v>177</v>
      </c>
      <c r="E17" s="147" t="s">
        <v>178</v>
      </c>
      <c r="F17" s="148">
        <v>0</v>
      </c>
    </row>
    <row r="18" spans="1:6" ht="15.75" x14ac:dyDescent="0.25">
      <c r="A18" s="149"/>
      <c r="B18" s="150"/>
      <c r="C18" s="151"/>
      <c r="D18" s="152"/>
      <c r="E18" s="153"/>
      <c r="F18" s="154"/>
    </row>
    <row r="19" spans="1:6" ht="15.75" x14ac:dyDescent="0.25">
      <c r="A19" s="133" t="s">
        <v>158</v>
      </c>
      <c r="B19" s="134" t="s">
        <v>46</v>
      </c>
      <c r="C19" s="135"/>
      <c r="D19" s="136"/>
      <c r="E19" s="136"/>
      <c r="F19" s="137"/>
    </row>
    <row r="20" spans="1:6" ht="15.75" thickBot="1" x14ac:dyDescent="0.25">
      <c r="A20" s="138"/>
      <c r="B20" s="139"/>
      <c r="C20" s="140" t="s">
        <v>159</v>
      </c>
      <c r="D20" s="140" t="s">
        <v>160</v>
      </c>
      <c r="E20" s="141" t="s">
        <v>159</v>
      </c>
      <c r="F20" s="142">
        <v>0</v>
      </c>
    </row>
    <row r="21" spans="1:6" ht="16.5" thickBot="1" x14ac:dyDescent="0.3">
      <c r="A21" s="143"/>
      <c r="B21" s="144"/>
      <c r="C21" s="145"/>
      <c r="D21" s="146" t="s">
        <v>177</v>
      </c>
      <c r="E21" s="147" t="s">
        <v>178</v>
      </c>
      <c r="F21" s="148">
        <v>0</v>
      </c>
    </row>
    <row r="22" spans="1:6" ht="15.75" x14ac:dyDescent="0.25">
      <c r="A22" s="149"/>
      <c r="B22" s="150"/>
      <c r="C22" s="151"/>
      <c r="D22" s="152"/>
      <c r="E22" s="153"/>
      <c r="F22" s="154"/>
    </row>
    <row r="23" spans="1:6" ht="15.75" x14ac:dyDescent="0.25">
      <c r="A23" s="133" t="s">
        <v>161</v>
      </c>
      <c r="B23" s="134" t="s">
        <v>51</v>
      </c>
      <c r="C23" s="135"/>
      <c r="D23" s="136"/>
      <c r="E23" s="136"/>
      <c r="F23" s="137"/>
    </row>
    <row r="24" spans="1:6" ht="15.75" thickBot="1" x14ac:dyDescent="0.25">
      <c r="A24" s="138"/>
      <c r="B24" s="139"/>
      <c r="C24" s="140" t="s">
        <v>159</v>
      </c>
      <c r="D24" s="140" t="s">
        <v>160</v>
      </c>
      <c r="E24" s="141" t="s">
        <v>159</v>
      </c>
      <c r="F24" s="142">
        <v>0</v>
      </c>
    </row>
    <row r="25" spans="1:6" ht="16.5" thickBot="1" x14ac:dyDescent="0.3">
      <c r="A25" s="143"/>
      <c r="B25" s="144"/>
      <c r="C25" s="145"/>
      <c r="D25" s="146" t="s">
        <v>177</v>
      </c>
      <c r="E25" s="147" t="s">
        <v>178</v>
      </c>
      <c r="F25" s="148">
        <v>0</v>
      </c>
    </row>
    <row r="26" spans="1:6" ht="15.75" x14ac:dyDescent="0.25">
      <c r="A26" s="149"/>
      <c r="B26" s="150"/>
      <c r="C26" s="151"/>
      <c r="D26" s="152"/>
      <c r="E26" s="153"/>
      <c r="F26" s="154"/>
    </row>
    <row r="27" spans="1:6" ht="15.75" x14ac:dyDescent="0.25">
      <c r="A27" s="133" t="s">
        <v>162</v>
      </c>
      <c r="B27" s="134" t="s">
        <v>62</v>
      </c>
      <c r="C27" s="135"/>
      <c r="D27" s="136"/>
      <c r="E27" s="136"/>
      <c r="F27" s="137"/>
    </row>
    <row r="28" spans="1:6" ht="15.75" thickBot="1" x14ac:dyDescent="0.25">
      <c r="A28" s="138">
        <v>1</v>
      </c>
      <c r="B28" s="139"/>
      <c r="C28" s="140" t="s">
        <v>46</v>
      </c>
      <c r="D28" s="140" t="s">
        <v>179</v>
      </c>
      <c r="E28" s="141" t="s">
        <v>153</v>
      </c>
      <c r="F28" s="142">
        <v>-25781</v>
      </c>
    </row>
    <row r="29" spans="1:6" ht="16.5" thickBot="1" x14ac:dyDescent="0.3">
      <c r="A29" s="143"/>
      <c r="B29" s="144"/>
      <c r="C29" s="145"/>
      <c r="D29" s="146" t="s">
        <v>177</v>
      </c>
      <c r="E29" s="147" t="s">
        <v>178</v>
      </c>
      <c r="F29" s="148">
        <f>SUM(F28:F28)</f>
        <v>-25781</v>
      </c>
    </row>
    <row r="30" spans="1:6" ht="15.75" x14ac:dyDescent="0.25">
      <c r="A30" s="149"/>
      <c r="B30" s="150"/>
      <c r="C30" s="151"/>
      <c r="D30" s="152"/>
      <c r="E30" s="153"/>
      <c r="F30" s="154"/>
    </row>
    <row r="31" spans="1:6" ht="15.75" x14ac:dyDescent="0.25">
      <c r="A31" s="133" t="s">
        <v>163</v>
      </c>
      <c r="B31" s="134" t="s">
        <v>66</v>
      </c>
      <c r="C31" s="135"/>
      <c r="D31" s="136"/>
      <c r="E31" s="136"/>
      <c r="F31" s="137"/>
    </row>
    <row r="32" spans="1:6" ht="15.75" thickBot="1" x14ac:dyDescent="0.25">
      <c r="A32" s="138"/>
      <c r="B32" s="139"/>
      <c r="C32" s="140" t="s">
        <v>159</v>
      </c>
      <c r="D32" s="140" t="s">
        <v>160</v>
      </c>
      <c r="E32" s="141" t="s">
        <v>159</v>
      </c>
      <c r="F32" s="142">
        <v>0</v>
      </c>
    </row>
    <row r="33" spans="1:6" ht="16.5" thickBot="1" x14ac:dyDescent="0.3">
      <c r="A33" s="143"/>
      <c r="B33" s="144"/>
      <c r="C33" s="145"/>
      <c r="D33" s="146" t="s">
        <v>177</v>
      </c>
      <c r="E33" s="147" t="s">
        <v>178</v>
      </c>
      <c r="F33" s="148">
        <v>0</v>
      </c>
    </row>
    <row r="34" spans="1:6" ht="15.75" x14ac:dyDescent="0.25">
      <c r="A34" s="149"/>
      <c r="B34" s="150"/>
      <c r="C34" s="151"/>
      <c r="D34" s="152"/>
      <c r="E34" s="153"/>
      <c r="F34" s="154"/>
    </row>
    <row r="35" spans="1:6" ht="15.75" x14ac:dyDescent="0.25">
      <c r="A35" s="133" t="s">
        <v>164</v>
      </c>
      <c r="B35" s="134" t="s">
        <v>73</v>
      </c>
      <c r="C35" s="135"/>
      <c r="D35" s="136"/>
      <c r="E35" s="136"/>
      <c r="F35" s="137"/>
    </row>
    <row r="36" spans="1:6" ht="15.75" thickBot="1" x14ac:dyDescent="0.25">
      <c r="A36" s="138"/>
      <c r="B36" s="139"/>
      <c r="C36" s="140" t="s">
        <v>159</v>
      </c>
      <c r="D36" s="140" t="s">
        <v>160</v>
      </c>
      <c r="E36" s="141" t="s">
        <v>159</v>
      </c>
      <c r="F36" s="142">
        <v>0</v>
      </c>
    </row>
    <row r="37" spans="1:6" ht="16.5" thickBot="1" x14ac:dyDescent="0.3">
      <c r="A37" s="143"/>
      <c r="B37" s="144"/>
      <c r="C37" s="145"/>
      <c r="D37" s="146" t="s">
        <v>177</v>
      </c>
      <c r="E37" s="147" t="s">
        <v>178</v>
      </c>
      <c r="F37" s="148">
        <v>0</v>
      </c>
    </row>
    <row r="38" spans="1:6" ht="15.75" x14ac:dyDescent="0.25">
      <c r="A38" s="149"/>
      <c r="B38" s="150"/>
      <c r="C38" s="151"/>
      <c r="D38" s="152"/>
      <c r="E38" s="153"/>
      <c r="F38" s="154"/>
    </row>
    <row r="39" spans="1:6" ht="15.75" x14ac:dyDescent="0.25">
      <c r="A39" s="133" t="s">
        <v>165</v>
      </c>
      <c r="B39" s="134" t="s">
        <v>76</v>
      </c>
      <c r="C39" s="135"/>
      <c r="D39" s="136"/>
      <c r="E39" s="136"/>
      <c r="F39" s="137"/>
    </row>
    <row r="40" spans="1:6" ht="15.75" thickBot="1" x14ac:dyDescent="0.25">
      <c r="A40" s="138"/>
      <c r="B40" s="139"/>
      <c r="C40" s="140" t="s">
        <v>159</v>
      </c>
      <c r="D40" s="140" t="s">
        <v>160</v>
      </c>
      <c r="E40" s="141" t="s">
        <v>159</v>
      </c>
      <c r="F40" s="142">
        <v>0</v>
      </c>
    </row>
    <row r="41" spans="1:6" ht="16.5" thickBot="1" x14ac:dyDescent="0.3">
      <c r="A41" s="143"/>
      <c r="B41" s="144"/>
      <c r="C41" s="145"/>
      <c r="D41" s="146" t="s">
        <v>177</v>
      </c>
      <c r="E41" s="147" t="s">
        <v>178</v>
      </c>
      <c r="F41" s="148">
        <v>0</v>
      </c>
    </row>
    <row r="42" spans="1:6" ht="15.75" x14ac:dyDescent="0.25">
      <c r="A42" s="149"/>
      <c r="B42" s="150"/>
      <c r="C42" s="151"/>
      <c r="D42" s="152"/>
      <c r="E42" s="153"/>
      <c r="F42" s="154"/>
    </row>
    <row r="43" spans="1:6" ht="15.75" x14ac:dyDescent="0.25">
      <c r="A43" s="133" t="s">
        <v>167</v>
      </c>
      <c r="B43" s="134" t="s">
        <v>89</v>
      </c>
      <c r="C43" s="135"/>
      <c r="D43" s="136"/>
      <c r="E43" s="136"/>
      <c r="F43" s="137"/>
    </row>
    <row r="44" spans="1:6" ht="15.75" thickBot="1" x14ac:dyDescent="0.25">
      <c r="A44" s="138"/>
      <c r="B44" s="139"/>
      <c r="C44" s="140" t="s">
        <v>159</v>
      </c>
      <c r="D44" s="140" t="s">
        <v>160</v>
      </c>
      <c r="E44" s="141" t="s">
        <v>159</v>
      </c>
      <c r="F44" s="142">
        <v>0</v>
      </c>
    </row>
    <row r="45" spans="1:6" ht="16.5" thickBot="1" x14ac:dyDescent="0.3">
      <c r="A45" s="143"/>
      <c r="B45" s="144"/>
      <c r="C45" s="145"/>
      <c r="D45" s="146" t="s">
        <v>177</v>
      </c>
      <c r="E45" s="147" t="s">
        <v>178</v>
      </c>
      <c r="F45" s="148">
        <v>0</v>
      </c>
    </row>
    <row r="46" spans="1:6" ht="15.75" x14ac:dyDescent="0.25">
      <c r="A46" s="149"/>
      <c r="B46" s="150"/>
      <c r="C46" s="151"/>
      <c r="D46" s="152"/>
      <c r="E46" s="153"/>
      <c r="F46" s="154"/>
    </row>
    <row r="47" spans="1:6" ht="15.75" x14ac:dyDescent="0.25">
      <c r="A47" s="133" t="s">
        <v>168</v>
      </c>
      <c r="B47" s="134" t="s">
        <v>92</v>
      </c>
      <c r="C47" s="135"/>
      <c r="D47" s="136"/>
      <c r="E47" s="136"/>
      <c r="F47" s="137"/>
    </row>
    <row r="48" spans="1:6" ht="15.75" thickBot="1" x14ac:dyDescent="0.25">
      <c r="A48" s="138"/>
      <c r="B48" s="139"/>
      <c r="C48" s="140" t="s">
        <v>159</v>
      </c>
      <c r="D48" s="140" t="s">
        <v>160</v>
      </c>
      <c r="E48" s="141" t="s">
        <v>159</v>
      </c>
      <c r="F48" s="142">
        <v>0</v>
      </c>
    </row>
    <row r="49" spans="1:6" ht="16.5" thickBot="1" x14ac:dyDescent="0.3">
      <c r="A49" s="143"/>
      <c r="B49" s="144"/>
      <c r="C49" s="145"/>
      <c r="D49" s="146" t="s">
        <v>177</v>
      </c>
      <c r="E49" s="147" t="s">
        <v>178</v>
      </c>
      <c r="F49" s="148">
        <v>0</v>
      </c>
    </row>
    <row r="50" spans="1:6" ht="15.75" x14ac:dyDescent="0.25">
      <c r="A50" s="149"/>
      <c r="B50" s="150"/>
      <c r="C50" s="151"/>
      <c r="D50" s="152"/>
      <c r="E50" s="153"/>
      <c r="F50" s="154"/>
    </row>
    <row r="51" spans="1:6" ht="31.5" x14ac:dyDescent="0.25">
      <c r="A51" s="133" t="s">
        <v>169</v>
      </c>
      <c r="B51" s="134" t="s">
        <v>97</v>
      </c>
      <c r="C51" s="135"/>
      <c r="D51" s="136"/>
      <c r="E51" s="136"/>
      <c r="F51" s="137"/>
    </row>
    <row r="52" spans="1:6" ht="15.75" thickBot="1" x14ac:dyDescent="0.25">
      <c r="A52" s="138"/>
      <c r="B52" s="139"/>
      <c r="C52" s="140" t="s">
        <v>159</v>
      </c>
      <c r="D52" s="140" t="s">
        <v>160</v>
      </c>
      <c r="E52" s="141" t="s">
        <v>159</v>
      </c>
      <c r="F52" s="142">
        <v>0</v>
      </c>
    </row>
    <row r="53" spans="1:6" ht="16.5" thickBot="1" x14ac:dyDescent="0.3">
      <c r="A53" s="143"/>
      <c r="B53" s="144"/>
      <c r="C53" s="145"/>
      <c r="D53" s="146" t="s">
        <v>177</v>
      </c>
      <c r="E53" s="147" t="s">
        <v>178</v>
      </c>
      <c r="F53" s="148">
        <v>0</v>
      </c>
    </row>
    <row r="54" spans="1:6" ht="15.75" x14ac:dyDescent="0.25">
      <c r="A54" s="149"/>
      <c r="B54" s="150"/>
      <c r="C54" s="151"/>
      <c r="D54" s="152"/>
      <c r="E54" s="153"/>
      <c r="F54" s="154"/>
    </row>
    <row r="55" spans="1:6" ht="32.25" thickBot="1" x14ac:dyDescent="0.3">
      <c r="A55" s="155"/>
      <c r="B55" s="156"/>
      <c r="C55" s="156"/>
      <c r="D55" s="157" t="s">
        <v>180</v>
      </c>
      <c r="E55" s="158" t="s">
        <v>178</v>
      </c>
      <c r="F55" s="159">
        <f>+F53+F49+F45+F41+F37+F33+F29+F25+F21+F17+F13+F10</f>
        <v>12381019</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REPORTING&amp;RLAWRENCE AND MEMORIAL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5"/>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111</v>
      </c>
      <c r="B4" s="479"/>
      <c r="C4" s="479"/>
      <c r="D4" s="479"/>
    </row>
    <row r="5" spans="1:5" x14ac:dyDescent="0.2">
      <c r="A5" s="479" t="s">
        <v>181</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182</v>
      </c>
      <c r="C8" s="169"/>
      <c r="D8" s="170"/>
    </row>
    <row r="9" spans="1:5" ht="14.25" customHeight="1" thickBot="1" x14ac:dyDescent="0.25">
      <c r="A9" s="172" t="s">
        <v>5</v>
      </c>
      <c r="B9" s="173" t="s">
        <v>183</v>
      </c>
      <c r="C9" s="174" t="s">
        <v>174</v>
      </c>
      <c r="D9" s="175" t="s">
        <v>147</v>
      </c>
    </row>
    <row r="10" spans="1:5" x14ac:dyDescent="0.2">
      <c r="A10" s="176"/>
      <c r="B10" s="177"/>
      <c r="C10" s="178"/>
      <c r="D10" s="179"/>
    </row>
    <row r="11" spans="1:5" x14ac:dyDescent="0.2">
      <c r="A11" s="180" t="s">
        <v>149</v>
      </c>
      <c r="B11" s="181" t="s">
        <v>10</v>
      </c>
      <c r="C11" s="182"/>
      <c r="D11" s="183"/>
    </row>
    <row r="12" spans="1:5" ht="15.75" thickBot="1" x14ac:dyDescent="0.25">
      <c r="A12" s="184">
        <v>0</v>
      </c>
      <c r="B12" s="185" t="s">
        <v>160</v>
      </c>
      <c r="C12" s="186">
        <v>0</v>
      </c>
      <c r="D12" s="187" t="s">
        <v>159</v>
      </c>
    </row>
    <row r="13" spans="1:5" ht="13.5" customHeight="1" thickBot="1" x14ac:dyDescent="0.25">
      <c r="A13" s="188"/>
      <c r="B13" s="189" t="s">
        <v>184</v>
      </c>
      <c r="C13" s="190">
        <v>0</v>
      </c>
      <c r="D13" s="191" t="s">
        <v>178</v>
      </c>
    </row>
    <row r="14" spans="1:5" ht="14.25" customHeight="1" x14ac:dyDescent="0.2">
      <c r="A14" s="192"/>
      <c r="B14" s="193"/>
      <c r="C14" s="194"/>
      <c r="D14" s="195"/>
    </row>
    <row r="15" spans="1:5" x14ac:dyDescent="0.2">
      <c r="A15" s="180" t="s">
        <v>156</v>
      </c>
      <c r="B15" s="181" t="s">
        <v>38</v>
      </c>
      <c r="C15" s="182"/>
      <c r="D15" s="183"/>
    </row>
    <row r="16" spans="1:5" ht="15.75" thickBot="1" x14ac:dyDescent="0.25">
      <c r="A16" s="184">
        <v>0</v>
      </c>
      <c r="B16" s="185" t="s">
        <v>160</v>
      </c>
      <c r="C16" s="186">
        <v>0</v>
      </c>
      <c r="D16" s="187" t="s">
        <v>159</v>
      </c>
    </row>
    <row r="17" spans="1:4" ht="13.5" customHeight="1" thickBot="1" x14ac:dyDescent="0.25">
      <c r="A17" s="188"/>
      <c r="B17" s="189" t="s">
        <v>184</v>
      </c>
      <c r="C17" s="190">
        <v>0</v>
      </c>
      <c r="D17" s="191" t="s">
        <v>178</v>
      </c>
    </row>
    <row r="18" spans="1:4" ht="14.25" customHeight="1" x14ac:dyDescent="0.2">
      <c r="A18" s="192"/>
      <c r="B18" s="193"/>
      <c r="C18" s="194"/>
      <c r="D18" s="195"/>
    </row>
    <row r="19" spans="1:4" x14ac:dyDescent="0.2">
      <c r="A19" s="180" t="s">
        <v>158</v>
      </c>
      <c r="B19" s="181" t="s">
        <v>46</v>
      </c>
      <c r="C19" s="182"/>
      <c r="D19" s="183"/>
    </row>
    <row r="20" spans="1:4" ht="15.75" thickBot="1" x14ac:dyDescent="0.25">
      <c r="A20" s="184">
        <v>0</v>
      </c>
      <c r="B20" s="185" t="s">
        <v>160</v>
      </c>
      <c r="C20" s="186">
        <v>0</v>
      </c>
      <c r="D20" s="187" t="s">
        <v>159</v>
      </c>
    </row>
    <row r="21" spans="1:4" ht="13.5" customHeight="1" thickBot="1" x14ac:dyDescent="0.25">
      <c r="A21" s="188"/>
      <c r="B21" s="189" t="s">
        <v>184</v>
      </c>
      <c r="C21" s="190">
        <v>0</v>
      </c>
      <c r="D21" s="191" t="s">
        <v>178</v>
      </c>
    </row>
    <row r="22" spans="1:4" ht="14.25" customHeight="1" x14ac:dyDescent="0.2">
      <c r="A22" s="192"/>
      <c r="B22" s="193"/>
      <c r="C22" s="194"/>
      <c r="D22" s="195"/>
    </row>
    <row r="23" spans="1:4" x14ac:dyDescent="0.2">
      <c r="A23" s="180" t="s">
        <v>161</v>
      </c>
      <c r="B23" s="181" t="s">
        <v>51</v>
      </c>
      <c r="C23" s="182"/>
      <c r="D23" s="183"/>
    </row>
    <row r="24" spans="1:4" ht="15.75" thickBot="1" x14ac:dyDescent="0.25">
      <c r="A24" s="184">
        <v>0</v>
      </c>
      <c r="B24" s="185" t="s">
        <v>160</v>
      </c>
      <c r="C24" s="186">
        <v>0</v>
      </c>
      <c r="D24" s="187" t="s">
        <v>159</v>
      </c>
    </row>
    <row r="25" spans="1:4" ht="13.5" customHeight="1" thickBot="1" x14ac:dyDescent="0.25">
      <c r="A25" s="188"/>
      <c r="B25" s="189" t="s">
        <v>184</v>
      </c>
      <c r="C25" s="190">
        <v>0</v>
      </c>
      <c r="D25" s="191" t="s">
        <v>178</v>
      </c>
    </row>
    <row r="26" spans="1:4" ht="14.25" customHeight="1" x14ac:dyDescent="0.2">
      <c r="A26" s="192"/>
      <c r="B26" s="193"/>
      <c r="C26" s="194"/>
      <c r="D26" s="195"/>
    </row>
    <row r="27" spans="1:4" x14ac:dyDescent="0.2">
      <c r="A27" s="180" t="s">
        <v>162</v>
      </c>
      <c r="B27" s="181" t="s">
        <v>62</v>
      </c>
      <c r="C27" s="182"/>
      <c r="D27" s="183"/>
    </row>
    <row r="28" spans="1:4" ht="15.75" thickBot="1" x14ac:dyDescent="0.25">
      <c r="A28" s="184">
        <v>0</v>
      </c>
      <c r="B28" s="185" t="s">
        <v>160</v>
      </c>
      <c r="C28" s="186">
        <v>0</v>
      </c>
      <c r="D28" s="187" t="s">
        <v>159</v>
      </c>
    </row>
    <row r="29" spans="1:4" ht="13.5" customHeight="1" thickBot="1" x14ac:dyDescent="0.25">
      <c r="A29" s="188"/>
      <c r="B29" s="189" t="s">
        <v>184</v>
      </c>
      <c r="C29" s="190">
        <v>0</v>
      </c>
      <c r="D29" s="191" t="s">
        <v>178</v>
      </c>
    </row>
    <row r="30" spans="1:4" ht="14.25" customHeight="1" x14ac:dyDescent="0.2">
      <c r="A30" s="192"/>
      <c r="B30" s="193"/>
      <c r="C30" s="194"/>
      <c r="D30" s="195"/>
    </row>
    <row r="31" spans="1:4" x14ac:dyDescent="0.2">
      <c r="A31" s="180" t="s">
        <v>163</v>
      </c>
      <c r="B31" s="181" t="s">
        <v>66</v>
      </c>
      <c r="C31" s="182"/>
      <c r="D31" s="183"/>
    </row>
    <row r="32" spans="1:4" ht="15.75" thickBot="1" x14ac:dyDescent="0.25">
      <c r="A32" s="184">
        <v>0</v>
      </c>
      <c r="B32" s="185" t="s">
        <v>160</v>
      </c>
      <c r="C32" s="186">
        <v>0</v>
      </c>
      <c r="D32" s="187" t="s">
        <v>159</v>
      </c>
    </row>
    <row r="33" spans="1:4" ht="13.5" customHeight="1" thickBot="1" x14ac:dyDescent="0.25">
      <c r="A33" s="188"/>
      <c r="B33" s="189" t="s">
        <v>184</v>
      </c>
      <c r="C33" s="190">
        <v>0</v>
      </c>
      <c r="D33" s="191" t="s">
        <v>178</v>
      </c>
    </row>
    <row r="34" spans="1:4" ht="14.25" customHeight="1" x14ac:dyDescent="0.2">
      <c r="A34" s="192"/>
      <c r="B34" s="193"/>
      <c r="C34" s="194"/>
      <c r="D34" s="195"/>
    </row>
    <row r="35" spans="1:4" x14ac:dyDescent="0.2">
      <c r="A35" s="180" t="s">
        <v>164</v>
      </c>
      <c r="B35" s="181" t="s">
        <v>73</v>
      </c>
      <c r="C35" s="182"/>
      <c r="D35" s="183"/>
    </row>
    <row r="36" spans="1:4" ht="15.75" thickBot="1" x14ac:dyDescent="0.25">
      <c r="A36" s="184">
        <v>0</v>
      </c>
      <c r="B36" s="185" t="s">
        <v>160</v>
      </c>
      <c r="C36" s="186">
        <v>0</v>
      </c>
      <c r="D36" s="187" t="s">
        <v>159</v>
      </c>
    </row>
    <row r="37" spans="1:4" ht="13.5" customHeight="1" thickBot="1" x14ac:dyDescent="0.25">
      <c r="A37" s="188"/>
      <c r="B37" s="189" t="s">
        <v>184</v>
      </c>
      <c r="C37" s="190">
        <v>0</v>
      </c>
      <c r="D37" s="191" t="s">
        <v>178</v>
      </c>
    </row>
    <row r="38" spans="1:4" ht="14.25" customHeight="1" x14ac:dyDescent="0.2">
      <c r="A38" s="192"/>
      <c r="B38" s="193"/>
      <c r="C38" s="194"/>
      <c r="D38" s="195"/>
    </row>
    <row r="39" spans="1:4" x14ac:dyDescent="0.2">
      <c r="A39" s="180" t="s">
        <v>165</v>
      </c>
      <c r="B39" s="181" t="s">
        <v>76</v>
      </c>
      <c r="C39" s="182"/>
      <c r="D39" s="183"/>
    </row>
    <row r="40" spans="1:4" ht="15.75" thickBot="1" x14ac:dyDescent="0.25">
      <c r="A40" s="184">
        <v>0</v>
      </c>
      <c r="B40" s="185" t="s">
        <v>160</v>
      </c>
      <c r="C40" s="186">
        <v>0</v>
      </c>
      <c r="D40" s="187" t="s">
        <v>159</v>
      </c>
    </row>
    <row r="41" spans="1:4" ht="13.5" customHeight="1" thickBot="1" x14ac:dyDescent="0.25">
      <c r="A41" s="188"/>
      <c r="B41" s="189" t="s">
        <v>184</v>
      </c>
      <c r="C41" s="190">
        <v>0</v>
      </c>
      <c r="D41" s="191" t="s">
        <v>178</v>
      </c>
    </row>
    <row r="42" spans="1:4" ht="14.25" customHeight="1" x14ac:dyDescent="0.2">
      <c r="A42" s="192"/>
      <c r="B42" s="193"/>
      <c r="C42" s="194"/>
      <c r="D42" s="195"/>
    </row>
    <row r="43" spans="1:4" x14ac:dyDescent="0.2">
      <c r="A43" s="180" t="s">
        <v>167</v>
      </c>
      <c r="B43" s="181" t="s">
        <v>89</v>
      </c>
      <c r="C43" s="182"/>
      <c r="D43" s="183"/>
    </row>
    <row r="44" spans="1:4" ht="15.75" thickBot="1" x14ac:dyDescent="0.25">
      <c r="A44" s="184">
        <v>0</v>
      </c>
      <c r="B44" s="185" t="s">
        <v>160</v>
      </c>
      <c r="C44" s="186">
        <v>0</v>
      </c>
      <c r="D44" s="187" t="s">
        <v>159</v>
      </c>
    </row>
    <row r="45" spans="1:4" ht="13.5" customHeight="1" thickBot="1" x14ac:dyDescent="0.25">
      <c r="A45" s="188"/>
      <c r="B45" s="189" t="s">
        <v>184</v>
      </c>
      <c r="C45" s="190">
        <v>0</v>
      </c>
      <c r="D45" s="191" t="s">
        <v>178</v>
      </c>
    </row>
    <row r="46" spans="1:4" ht="14.25" customHeight="1" x14ac:dyDescent="0.2">
      <c r="A46" s="192"/>
      <c r="B46" s="193"/>
      <c r="C46" s="194"/>
      <c r="D46" s="195"/>
    </row>
    <row r="47" spans="1:4" x14ac:dyDescent="0.2">
      <c r="A47" s="180" t="s">
        <v>168</v>
      </c>
      <c r="B47" s="181" t="s">
        <v>92</v>
      </c>
      <c r="C47" s="182"/>
      <c r="D47" s="183"/>
    </row>
    <row r="48" spans="1:4" ht="15.75" thickBot="1" x14ac:dyDescent="0.25">
      <c r="A48" s="184">
        <v>0</v>
      </c>
      <c r="B48" s="185" t="s">
        <v>160</v>
      </c>
      <c r="C48" s="186">
        <v>0</v>
      </c>
      <c r="D48" s="187" t="s">
        <v>159</v>
      </c>
    </row>
    <row r="49" spans="1:4" ht="13.5" customHeight="1" thickBot="1" x14ac:dyDescent="0.25">
      <c r="A49" s="188"/>
      <c r="B49" s="189" t="s">
        <v>184</v>
      </c>
      <c r="C49" s="190">
        <v>0</v>
      </c>
      <c r="D49" s="191" t="s">
        <v>178</v>
      </c>
    </row>
    <row r="50" spans="1:4" ht="14.25" customHeight="1" x14ac:dyDescent="0.2">
      <c r="A50" s="192"/>
      <c r="B50" s="193"/>
      <c r="C50" s="194"/>
      <c r="D50" s="195"/>
    </row>
    <row r="51" spans="1:4" x14ac:dyDescent="0.2">
      <c r="A51" s="180" t="s">
        <v>169</v>
      </c>
      <c r="B51" s="181" t="s">
        <v>97</v>
      </c>
      <c r="C51" s="182"/>
      <c r="D51" s="183"/>
    </row>
    <row r="52" spans="1:4" ht="15.75" thickBot="1" x14ac:dyDescent="0.25">
      <c r="A52" s="184">
        <v>0</v>
      </c>
      <c r="B52" s="185" t="s">
        <v>160</v>
      </c>
      <c r="C52" s="186">
        <v>0</v>
      </c>
      <c r="D52" s="187" t="s">
        <v>159</v>
      </c>
    </row>
    <row r="53" spans="1:4" ht="13.5" customHeight="1" thickBot="1" x14ac:dyDescent="0.25">
      <c r="A53" s="188"/>
      <c r="B53" s="189" t="s">
        <v>184</v>
      </c>
      <c r="C53" s="190">
        <v>0</v>
      </c>
      <c r="D53" s="191" t="s">
        <v>178</v>
      </c>
    </row>
    <row r="54" spans="1:4" ht="14.25" customHeight="1" x14ac:dyDescent="0.2">
      <c r="A54" s="192"/>
      <c r="B54" s="193"/>
      <c r="C54" s="194"/>
      <c r="D54" s="195"/>
    </row>
    <row r="55" spans="1:4" ht="13.5" customHeight="1" thickBot="1" x14ac:dyDescent="0.25">
      <c r="B55" s="196" t="s">
        <v>185</v>
      </c>
      <c r="C55" s="197">
        <f>+C53+C49+C45+C41+C37+C33+C29+C25+C21+C17+C13</f>
        <v>0</v>
      </c>
      <c r="D55" s="198" t="s">
        <v>178</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REPORTING&amp;RLAWRENCE AND MEMORIAL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5"/>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111</v>
      </c>
      <c r="B4" s="479"/>
      <c r="C4" s="479"/>
      <c r="D4" s="479"/>
    </row>
    <row r="5" spans="1:4" x14ac:dyDescent="0.2">
      <c r="A5" s="479" t="s">
        <v>186</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182</v>
      </c>
      <c r="C8" s="204"/>
      <c r="D8" s="205"/>
    </row>
    <row r="9" spans="1:4" ht="14.25" customHeight="1" thickBot="1" x14ac:dyDescent="0.25">
      <c r="A9" s="206" t="s">
        <v>5</v>
      </c>
      <c r="B9" s="207" t="s">
        <v>187</v>
      </c>
      <c r="C9" s="208" t="s">
        <v>174</v>
      </c>
      <c r="D9" s="209" t="s">
        <v>188</v>
      </c>
    </row>
    <row r="10" spans="1:4" x14ac:dyDescent="0.2">
      <c r="A10" s="176"/>
      <c r="B10" s="179"/>
      <c r="C10" s="179"/>
      <c r="D10" s="178"/>
    </row>
    <row r="11" spans="1:4" x14ac:dyDescent="0.2">
      <c r="A11" s="210" t="s">
        <v>149</v>
      </c>
      <c r="B11" s="181" t="s">
        <v>10</v>
      </c>
      <c r="C11" s="179"/>
      <c r="D11" s="211"/>
    </row>
    <row r="12" spans="1:4" ht="13.5" thickBot="1" x14ac:dyDescent="0.25">
      <c r="A12" s="212">
        <v>0</v>
      </c>
      <c r="B12" s="213" t="s">
        <v>160</v>
      </c>
      <c r="C12" s="214">
        <v>0</v>
      </c>
      <c r="D12" s="215" t="s">
        <v>189</v>
      </c>
    </row>
    <row r="13" spans="1:4" ht="13.5" customHeight="1" thickBot="1" x14ac:dyDescent="0.25">
      <c r="A13" s="216"/>
      <c r="B13" s="217" t="s">
        <v>128</v>
      </c>
      <c r="C13" s="218">
        <v>0</v>
      </c>
      <c r="D13" s="219"/>
    </row>
    <row r="14" spans="1:4" ht="14.25" customHeight="1" x14ac:dyDescent="0.2">
      <c r="A14" s="220"/>
      <c r="B14" s="221"/>
      <c r="C14" s="222"/>
      <c r="D14" s="223"/>
    </row>
    <row r="15" spans="1:4" x14ac:dyDescent="0.2">
      <c r="A15" s="210" t="s">
        <v>156</v>
      </c>
      <c r="B15" s="181" t="s">
        <v>38</v>
      </c>
      <c r="C15" s="179"/>
      <c r="D15" s="211"/>
    </row>
    <row r="16" spans="1:4" ht="13.5" thickBot="1" x14ac:dyDescent="0.25">
      <c r="A16" s="212">
        <v>0</v>
      </c>
      <c r="B16" s="213" t="s">
        <v>160</v>
      </c>
      <c r="C16" s="214">
        <v>0</v>
      </c>
      <c r="D16" s="215" t="s">
        <v>189</v>
      </c>
    </row>
    <row r="17" spans="1:4" ht="13.5" customHeight="1" thickBot="1" x14ac:dyDescent="0.25">
      <c r="A17" s="216"/>
      <c r="B17" s="217" t="s">
        <v>128</v>
      </c>
      <c r="C17" s="218">
        <v>0</v>
      </c>
      <c r="D17" s="219"/>
    </row>
    <row r="18" spans="1:4" ht="14.25" customHeight="1" x14ac:dyDescent="0.2">
      <c r="A18" s="220"/>
      <c r="B18" s="221"/>
      <c r="C18" s="222"/>
      <c r="D18" s="223"/>
    </row>
    <row r="19" spans="1:4" x14ac:dyDescent="0.2">
      <c r="A19" s="210" t="s">
        <v>158</v>
      </c>
      <c r="B19" s="181" t="s">
        <v>46</v>
      </c>
      <c r="C19" s="179"/>
      <c r="D19" s="211"/>
    </row>
    <row r="20" spans="1:4" ht="13.5" thickBot="1" x14ac:dyDescent="0.25">
      <c r="A20" s="212">
        <v>0</v>
      </c>
      <c r="B20" s="213" t="s">
        <v>160</v>
      </c>
      <c r="C20" s="214">
        <v>0</v>
      </c>
      <c r="D20" s="215" t="s">
        <v>189</v>
      </c>
    </row>
    <row r="21" spans="1:4" ht="13.5" customHeight="1" thickBot="1" x14ac:dyDescent="0.25">
      <c r="A21" s="216"/>
      <c r="B21" s="217" t="s">
        <v>128</v>
      </c>
      <c r="C21" s="218">
        <v>0</v>
      </c>
      <c r="D21" s="219"/>
    </row>
    <row r="22" spans="1:4" ht="14.25" customHeight="1" x14ac:dyDescent="0.2">
      <c r="A22" s="220"/>
      <c r="B22" s="221"/>
      <c r="C22" s="222"/>
      <c r="D22" s="223"/>
    </row>
    <row r="23" spans="1:4" x14ac:dyDescent="0.2">
      <c r="A23" s="210" t="s">
        <v>161</v>
      </c>
      <c r="B23" s="181" t="s">
        <v>51</v>
      </c>
      <c r="C23" s="179"/>
      <c r="D23" s="211"/>
    </row>
    <row r="24" spans="1:4" ht="13.5" thickBot="1" x14ac:dyDescent="0.25">
      <c r="A24" s="212">
        <v>0</v>
      </c>
      <c r="B24" s="213" t="s">
        <v>160</v>
      </c>
      <c r="C24" s="214">
        <v>0</v>
      </c>
      <c r="D24" s="215" t="s">
        <v>189</v>
      </c>
    </row>
    <row r="25" spans="1:4" ht="13.5" customHeight="1" thickBot="1" x14ac:dyDescent="0.25">
      <c r="A25" s="216"/>
      <c r="B25" s="217" t="s">
        <v>128</v>
      </c>
      <c r="C25" s="218">
        <v>0</v>
      </c>
      <c r="D25" s="219"/>
    </row>
    <row r="26" spans="1:4" ht="14.25" customHeight="1" x14ac:dyDescent="0.2">
      <c r="A26" s="220"/>
      <c r="B26" s="221"/>
      <c r="C26" s="222"/>
      <c r="D26" s="223"/>
    </row>
    <row r="27" spans="1:4" x14ac:dyDescent="0.2">
      <c r="A27" s="210" t="s">
        <v>162</v>
      </c>
      <c r="B27" s="181" t="s">
        <v>62</v>
      </c>
      <c r="C27" s="179"/>
      <c r="D27" s="211"/>
    </row>
    <row r="28" spans="1:4" ht="13.5" thickBot="1" x14ac:dyDescent="0.25">
      <c r="A28" s="212">
        <v>0</v>
      </c>
      <c r="B28" s="213" t="s">
        <v>160</v>
      </c>
      <c r="C28" s="214">
        <v>0</v>
      </c>
      <c r="D28" s="215" t="s">
        <v>189</v>
      </c>
    </row>
    <row r="29" spans="1:4" ht="13.5" customHeight="1" thickBot="1" x14ac:dyDescent="0.25">
      <c r="A29" s="216"/>
      <c r="B29" s="217" t="s">
        <v>128</v>
      </c>
      <c r="C29" s="218">
        <v>0</v>
      </c>
      <c r="D29" s="219"/>
    </row>
    <row r="30" spans="1:4" ht="14.25" customHeight="1" x14ac:dyDescent="0.2">
      <c r="A30" s="220"/>
      <c r="B30" s="221"/>
      <c r="C30" s="222"/>
      <c r="D30" s="223"/>
    </row>
    <row r="31" spans="1:4" x14ac:dyDescent="0.2">
      <c r="A31" s="210" t="s">
        <v>163</v>
      </c>
      <c r="B31" s="181" t="s">
        <v>66</v>
      </c>
      <c r="C31" s="179"/>
      <c r="D31" s="211"/>
    </row>
    <row r="32" spans="1:4" ht="13.5" thickBot="1" x14ac:dyDescent="0.25">
      <c r="A32" s="212">
        <v>0</v>
      </c>
      <c r="B32" s="213" t="s">
        <v>160</v>
      </c>
      <c r="C32" s="214">
        <v>0</v>
      </c>
      <c r="D32" s="215" t="s">
        <v>189</v>
      </c>
    </row>
    <row r="33" spans="1:4" ht="13.5" customHeight="1" thickBot="1" x14ac:dyDescent="0.25">
      <c r="A33" s="216"/>
      <c r="B33" s="217" t="s">
        <v>128</v>
      </c>
      <c r="C33" s="218">
        <v>0</v>
      </c>
      <c r="D33" s="219"/>
    </row>
    <row r="34" spans="1:4" ht="14.25" customHeight="1" x14ac:dyDescent="0.2">
      <c r="A34" s="220"/>
      <c r="B34" s="221"/>
      <c r="C34" s="222"/>
      <c r="D34" s="223"/>
    </row>
    <row r="35" spans="1:4" x14ac:dyDescent="0.2">
      <c r="A35" s="210" t="s">
        <v>164</v>
      </c>
      <c r="B35" s="181" t="s">
        <v>73</v>
      </c>
      <c r="C35" s="179"/>
      <c r="D35" s="211"/>
    </row>
    <row r="36" spans="1:4" ht="13.5" thickBot="1" x14ac:dyDescent="0.25">
      <c r="A36" s="212">
        <v>0</v>
      </c>
      <c r="B36" s="213" t="s">
        <v>160</v>
      </c>
      <c r="C36" s="214">
        <v>0</v>
      </c>
      <c r="D36" s="215" t="s">
        <v>189</v>
      </c>
    </row>
    <row r="37" spans="1:4" ht="13.5" customHeight="1" thickBot="1" x14ac:dyDescent="0.25">
      <c r="A37" s="216"/>
      <c r="B37" s="217" t="s">
        <v>128</v>
      </c>
      <c r="C37" s="218">
        <v>0</v>
      </c>
      <c r="D37" s="219"/>
    </row>
    <row r="38" spans="1:4" ht="14.25" customHeight="1" x14ac:dyDescent="0.2">
      <c r="A38" s="220"/>
      <c r="B38" s="221"/>
      <c r="C38" s="222"/>
      <c r="D38" s="223"/>
    </row>
    <row r="39" spans="1:4" x14ac:dyDescent="0.2">
      <c r="A39" s="210" t="s">
        <v>165</v>
      </c>
      <c r="B39" s="181" t="s">
        <v>76</v>
      </c>
      <c r="C39" s="179"/>
      <c r="D39" s="211"/>
    </row>
    <row r="40" spans="1:4" ht="13.5" thickBot="1" x14ac:dyDescent="0.25">
      <c r="A40" s="212">
        <v>0</v>
      </c>
      <c r="B40" s="213" t="s">
        <v>160</v>
      </c>
      <c r="C40" s="214">
        <v>0</v>
      </c>
      <c r="D40" s="215" t="s">
        <v>189</v>
      </c>
    </row>
    <row r="41" spans="1:4" ht="13.5" customHeight="1" thickBot="1" x14ac:dyDescent="0.25">
      <c r="A41" s="216"/>
      <c r="B41" s="217" t="s">
        <v>128</v>
      </c>
      <c r="C41" s="218">
        <v>0</v>
      </c>
      <c r="D41" s="219"/>
    </row>
    <row r="42" spans="1:4" ht="14.25" customHeight="1" x14ac:dyDescent="0.2">
      <c r="A42" s="220"/>
      <c r="B42" s="221"/>
      <c r="C42" s="222"/>
      <c r="D42" s="223"/>
    </row>
    <row r="43" spans="1:4" x14ac:dyDescent="0.2">
      <c r="A43" s="210" t="s">
        <v>167</v>
      </c>
      <c r="B43" s="181" t="s">
        <v>89</v>
      </c>
      <c r="C43" s="179"/>
      <c r="D43" s="211"/>
    </row>
    <row r="44" spans="1:4" ht="13.5" thickBot="1" x14ac:dyDescent="0.25">
      <c r="A44" s="212">
        <v>0</v>
      </c>
      <c r="B44" s="213" t="s">
        <v>160</v>
      </c>
      <c r="C44" s="214">
        <v>0</v>
      </c>
      <c r="D44" s="215" t="s">
        <v>189</v>
      </c>
    </row>
    <row r="45" spans="1:4" ht="13.5" customHeight="1" thickBot="1" x14ac:dyDescent="0.25">
      <c r="A45" s="216"/>
      <c r="B45" s="217" t="s">
        <v>128</v>
      </c>
      <c r="C45" s="218">
        <v>0</v>
      </c>
      <c r="D45" s="219"/>
    </row>
    <row r="46" spans="1:4" ht="14.25" customHeight="1" x14ac:dyDescent="0.2">
      <c r="A46" s="220"/>
      <c r="B46" s="221"/>
      <c r="C46" s="222"/>
      <c r="D46" s="223"/>
    </row>
    <row r="47" spans="1:4" x14ac:dyDescent="0.2">
      <c r="A47" s="210" t="s">
        <v>168</v>
      </c>
      <c r="B47" s="181" t="s">
        <v>92</v>
      </c>
      <c r="C47" s="179"/>
      <c r="D47" s="211"/>
    </row>
    <row r="48" spans="1:4" ht="13.5" thickBot="1" x14ac:dyDescent="0.25">
      <c r="A48" s="212">
        <v>0</v>
      </c>
      <c r="B48" s="213" t="s">
        <v>160</v>
      </c>
      <c r="C48" s="214">
        <v>0</v>
      </c>
      <c r="D48" s="215" t="s">
        <v>189</v>
      </c>
    </row>
    <row r="49" spans="1:4" ht="13.5" customHeight="1" thickBot="1" x14ac:dyDescent="0.25">
      <c r="A49" s="216"/>
      <c r="B49" s="217" t="s">
        <v>128</v>
      </c>
      <c r="C49" s="218">
        <v>0</v>
      </c>
      <c r="D49" s="219"/>
    </row>
    <row r="50" spans="1:4" ht="14.25" customHeight="1" x14ac:dyDescent="0.2">
      <c r="A50" s="220"/>
      <c r="B50" s="221"/>
      <c r="C50" s="222"/>
      <c r="D50" s="223"/>
    </row>
    <row r="51" spans="1:4" x14ac:dyDescent="0.2">
      <c r="A51" s="210" t="s">
        <v>169</v>
      </c>
      <c r="B51" s="181" t="s">
        <v>97</v>
      </c>
      <c r="C51" s="179"/>
      <c r="D51" s="211"/>
    </row>
    <row r="52" spans="1:4" ht="13.5" thickBot="1" x14ac:dyDescent="0.25">
      <c r="A52" s="212">
        <v>0</v>
      </c>
      <c r="B52" s="213" t="s">
        <v>160</v>
      </c>
      <c r="C52" s="214">
        <v>0</v>
      </c>
      <c r="D52" s="215" t="s">
        <v>189</v>
      </c>
    </row>
    <row r="53" spans="1:4" ht="13.5" customHeight="1" thickBot="1" x14ac:dyDescent="0.25">
      <c r="A53" s="216"/>
      <c r="B53" s="217" t="s">
        <v>128</v>
      </c>
      <c r="C53" s="218">
        <v>0</v>
      </c>
      <c r="D53" s="219"/>
    </row>
    <row r="54" spans="1:4" ht="14.25" customHeight="1" x14ac:dyDescent="0.2">
      <c r="A54" s="220"/>
      <c r="B54" s="221"/>
      <c r="C54" s="222"/>
      <c r="D54" s="223"/>
    </row>
    <row r="55" spans="1:4" ht="13.5" customHeight="1" thickBot="1" x14ac:dyDescent="0.25">
      <c r="A55" s="224"/>
      <c r="B55" s="225" t="s">
        <v>170</v>
      </c>
      <c r="C55" s="226">
        <f>+C53+C49+C45+C41+C37+C33+C29+C25+C21+C17+C13</f>
        <v>0</v>
      </c>
      <c r="D55"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REPORTING&amp;RLAWRENCE AND MEMORIAL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111</v>
      </c>
      <c r="B4" s="482"/>
      <c r="C4" s="482"/>
      <c r="D4" s="482"/>
      <c r="E4" s="482"/>
      <c r="F4" s="482"/>
    </row>
    <row r="5" spans="1:6" s="229" customFormat="1" x14ac:dyDescent="0.2">
      <c r="A5" s="482" t="s">
        <v>190</v>
      </c>
      <c r="B5" s="482"/>
      <c r="C5" s="482"/>
      <c r="D5" s="482"/>
      <c r="E5" s="482"/>
      <c r="F5" s="482"/>
    </row>
    <row r="6" spans="1:6" s="229" customFormat="1" x14ac:dyDescent="0.2">
      <c r="A6" s="482" t="s">
        <v>191</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192</v>
      </c>
      <c r="D9" s="238" t="s">
        <v>193</v>
      </c>
      <c r="E9" s="239" t="s">
        <v>194</v>
      </c>
      <c r="F9" s="240" t="s">
        <v>195</v>
      </c>
    </row>
    <row r="10" spans="1:6" x14ac:dyDescent="0.2">
      <c r="A10" s="242"/>
      <c r="B10" s="243"/>
      <c r="C10" s="244"/>
      <c r="D10" s="245"/>
      <c r="E10" s="179"/>
      <c r="F10" s="178"/>
    </row>
    <row r="11" spans="1:6" ht="17.25" customHeight="1" thickBot="1" x14ac:dyDescent="0.25">
      <c r="A11" s="172" t="s">
        <v>122</v>
      </c>
      <c r="B11" s="246" t="s">
        <v>196</v>
      </c>
      <c r="C11" s="247"/>
      <c r="D11" s="247"/>
      <c r="E11" s="247"/>
      <c r="F11" s="248"/>
    </row>
    <row r="12" spans="1:6" ht="15.75" customHeight="1" x14ac:dyDescent="0.2">
      <c r="A12" s="249"/>
      <c r="B12" s="250" t="s">
        <v>197</v>
      </c>
      <c r="C12" s="251">
        <v>0</v>
      </c>
      <c r="D12" s="251">
        <v>0</v>
      </c>
      <c r="E12" s="251">
        <f t="shared" ref="E12:E18" si="0">D12-C12</f>
        <v>0</v>
      </c>
      <c r="F12" s="252">
        <f t="shared" ref="F12:F18" si="1">IF(C12=0,0,E12/C12)</f>
        <v>0</v>
      </c>
    </row>
    <row r="13" spans="1:6" x14ac:dyDescent="0.2">
      <c r="A13" s="253">
        <v>1</v>
      </c>
      <c r="B13" s="254" t="s">
        <v>198</v>
      </c>
      <c r="C13" s="255">
        <v>0</v>
      </c>
      <c r="D13" s="255">
        <v>0</v>
      </c>
      <c r="E13" s="255">
        <f t="shared" si="0"/>
        <v>0</v>
      </c>
      <c r="F13" s="256">
        <f t="shared" si="1"/>
        <v>0</v>
      </c>
    </row>
    <row r="14" spans="1:6" x14ac:dyDescent="0.2">
      <c r="A14" s="253">
        <v>2</v>
      </c>
      <c r="B14" s="254" t="s">
        <v>199</v>
      </c>
      <c r="C14" s="255">
        <v>0</v>
      </c>
      <c r="D14" s="255">
        <v>0</v>
      </c>
      <c r="E14" s="255">
        <f t="shared" si="0"/>
        <v>0</v>
      </c>
      <c r="F14" s="256">
        <f t="shared" si="1"/>
        <v>0</v>
      </c>
    </row>
    <row r="15" spans="1:6" x14ac:dyDescent="0.2">
      <c r="A15" s="253">
        <v>3</v>
      </c>
      <c r="B15" s="254" t="s">
        <v>200</v>
      </c>
      <c r="C15" s="255">
        <v>0</v>
      </c>
      <c r="D15" s="255">
        <v>0</v>
      </c>
      <c r="E15" s="255">
        <f t="shared" si="0"/>
        <v>0</v>
      </c>
      <c r="F15" s="256">
        <f t="shared" si="1"/>
        <v>0</v>
      </c>
    </row>
    <row r="16" spans="1:6" x14ac:dyDescent="0.2">
      <c r="A16" s="253">
        <v>4</v>
      </c>
      <c r="B16" s="254" t="s">
        <v>201</v>
      </c>
      <c r="C16" s="255">
        <v>0</v>
      </c>
      <c r="D16" s="255">
        <v>0</v>
      </c>
      <c r="E16" s="255">
        <f t="shared" si="0"/>
        <v>0</v>
      </c>
      <c r="F16" s="256">
        <f t="shared" si="1"/>
        <v>0</v>
      </c>
    </row>
    <row r="17" spans="1:6" x14ac:dyDescent="0.2">
      <c r="A17" s="257"/>
      <c r="B17" s="258" t="s">
        <v>202</v>
      </c>
      <c r="C17" s="259">
        <f>C12+(C13+C14-C15+C16)</f>
        <v>0</v>
      </c>
      <c r="D17" s="259">
        <f>D12+(D13+D14-D15+D16)</f>
        <v>0</v>
      </c>
      <c r="E17" s="259">
        <f t="shared" si="0"/>
        <v>0</v>
      </c>
      <c r="F17" s="260">
        <f t="shared" si="1"/>
        <v>0</v>
      </c>
    </row>
    <row r="18" spans="1:6" x14ac:dyDescent="0.2">
      <c r="A18" s="261">
        <v>5</v>
      </c>
      <c r="B18" s="262" t="s">
        <v>203</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129</v>
      </c>
      <c r="B20" s="246" t="s">
        <v>204</v>
      </c>
      <c r="C20" s="247"/>
      <c r="D20" s="247"/>
      <c r="E20" s="247"/>
      <c r="F20" s="248"/>
    </row>
    <row r="21" spans="1:6" ht="15.75" customHeight="1" x14ac:dyDescent="0.2">
      <c r="A21" s="249"/>
      <c r="B21" s="250" t="s">
        <v>197</v>
      </c>
      <c r="C21" s="251">
        <v>1243463</v>
      </c>
      <c r="D21" s="251">
        <v>1334646</v>
      </c>
      <c r="E21" s="251">
        <f t="shared" ref="E21:E27" si="2">D21-C21</f>
        <v>91183</v>
      </c>
      <c r="F21" s="252">
        <f t="shared" ref="F21:F27" si="3">IF(C21=0,0,E21/C21)</f>
        <v>7.3329885971677486E-2</v>
      </c>
    </row>
    <row r="22" spans="1:6" x14ac:dyDescent="0.2">
      <c r="A22" s="253">
        <v>1</v>
      </c>
      <c r="B22" s="254" t="s">
        <v>198</v>
      </c>
      <c r="C22" s="255">
        <v>0</v>
      </c>
      <c r="D22" s="255">
        <v>0</v>
      </c>
      <c r="E22" s="255">
        <f t="shared" si="2"/>
        <v>0</v>
      </c>
      <c r="F22" s="256">
        <f t="shared" si="3"/>
        <v>0</v>
      </c>
    </row>
    <row r="23" spans="1:6" x14ac:dyDescent="0.2">
      <c r="A23" s="253">
        <v>2</v>
      </c>
      <c r="B23" s="254" t="s">
        <v>199</v>
      </c>
      <c r="C23" s="255">
        <v>54625</v>
      </c>
      <c r="D23" s="255">
        <v>49805</v>
      </c>
      <c r="E23" s="255">
        <f t="shared" si="2"/>
        <v>-4820</v>
      </c>
      <c r="F23" s="256">
        <f t="shared" si="3"/>
        <v>-8.8237986270022883E-2</v>
      </c>
    </row>
    <row r="24" spans="1:6" x14ac:dyDescent="0.2">
      <c r="A24" s="253">
        <v>3</v>
      </c>
      <c r="B24" s="254" t="s">
        <v>200</v>
      </c>
      <c r="C24" s="255">
        <v>50316.26</v>
      </c>
      <c r="D24" s="255">
        <v>72830.960000000006</v>
      </c>
      <c r="E24" s="255">
        <f t="shared" si="2"/>
        <v>22514.700000000004</v>
      </c>
      <c r="F24" s="256">
        <f t="shared" si="3"/>
        <v>0.44746370258838802</v>
      </c>
    </row>
    <row r="25" spans="1:6" x14ac:dyDescent="0.2">
      <c r="A25" s="253">
        <v>4</v>
      </c>
      <c r="B25" s="254" t="s">
        <v>201</v>
      </c>
      <c r="C25" s="255">
        <v>86874.26</v>
      </c>
      <c r="D25" s="255">
        <v>45185.51</v>
      </c>
      <c r="E25" s="255">
        <f t="shared" si="2"/>
        <v>-41688.749999999993</v>
      </c>
      <c r="F25" s="256">
        <f t="shared" si="3"/>
        <v>-0.47987459116198511</v>
      </c>
    </row>
    <row r="26" spans="1:6" x14ac:dyDescent="0.2">
      <c r="A26" s="257"/>
      <c r="B26" s="258" t="s">
        <v>202</v>
      </c>
      <c r="C26" s="259">
        <f>C21+(C22+C23-C24+C25)</f>
        <v>1334646</v>
      </c>
      <c r="D26" s="259">
        <f>D21+(D22+D23-D24+D25)</f>
        <v>1356805.55</v>
      </c>
      <c r="E26" s="259">
        <f t="shared" si="2"/>
        <v>22159.550000000047</v>
      </c>
      <c r="F26" s="260">
        <f t="shared" si="3"/>
        <v>1.6603316534871453E-2</v>
      </c>
    </row>
    <row r="27" spans="1:6" x14ac:dyDescent="0.2">
      <c r="A27" s="261">
        <v>5</v>
      </c>
      <c r="B27" s="262" t="s">
        <v>203</v>
      </c>
      <c r="C27" s="263">
        <v>53000</v>
      </c>
      <c r="D27" s="263">
        <v>51000</v>
      </c>
      <c r="E27" s="263">
        <f t="shared" si="2"/>
        <v>-2000</v>
      </c>
      <c r="F27" s="264">
        <f t="shared" si="3"/>
        <v>-3.7735849056603772E-2</v>
      </c>
    </row>
    <row r="28" spans="1:6" ht="13.5" thickBot="1" x14ac:dyDescent="0.25">
      <c r="A28" s="265"/>
      <c r="B28" s="266"/>
      <c r="C28" s="267"/>
      <c r="D28" s="267"/>
      <c r="E28" s="267"/>
      <c r="F28" s="268"/>
    </row>
    <row r="29" spans="1:6" ht="17.25" customHeight="1" thickBot="1" x14ac:dyDescent="0.25">
      <c r="A29" s="172" t="s">
        <v>130</v>
      </c>
      <c r="B29" s="246" t="s">
        <v>205</v>
      </c>
      <c r="C29" s="247"/>
      <c r="D29" s="247"/>
      <c r="E29" s="247"/>
      <c r="F29" s="248"/>
    </row>
    <row r="30" spans="1:6" ht="15.75" customHeight="1" x14ac:dyDescent="0.2">
      <c r="A30" s="249"/>
      <c r="B30" s="250" t="s">
        <v>197</v>
      </c>
      <c r="C30" s="251">
        <v>0</v>
      </c>
      <c r="D30" s="251">
        <v>0</v>
      </c>
      <c r="E30" s="251">
        <f t="shared" ref="E30:E36" si="4">D30-C30</f>
        <v>0</v>
      </c>
      <c r="F30" s="252">
        <f t="shared" ref="F30:F36" si="5">IF(C30=0,0,E30/C30)</f>
        <v>0</v>
      </c>
    </row>
    <row r="31" spans="1:6" x14ac:dyDescent="0.2">
      <c r="A31" s="253">
        <v>1</v>
      </c>
      <c r="B31" s="254" t="s">
        <v>198</v>
      </c>
      <c r="C31" s="255">
        <v>0</v>
      </c>
      <c r="D31" s="255">
        <v>0</v>
      </c>
      <c r="E31" s="255">
        <f t="shared" si="4"/>
        <v>0</v>
      </c>
      <c r="F31" s="256">
        <f t="shared" si="5"/>
        <v>0</v>
      </c>
    </row>
    <row r="32" spans="1:6" x14ac:dyDescent="0.2">
      <c r="A32" s="253">
        <v>2</v>
      </c>
      <c r="B32" s="254" t="s">
        <v>199</v>
      </c>
      <c r="C32" s="255">
        <v>0</v>
      </c>
      <c r="D32" s="255">
        <v>0</v>
      </c>
      <c r="E32" s="255">
        <f t="shared" si="4"/>
        <v>0</v>
      </c>
      <c r="F32" s="256">
        <f t="shared" si="5"/>
        <v>0</v>
      </c>
    </row>
    <row r="33" spans="1:6" x14ac:dyDescent="0.2">
      <c r="A33" s="253">
        <v>3</v>
      </c>
      <c r="B33" s="254" t="s">
        <v>200</v>
      </c>
      <c r="C33" s="255">
        <v>0</v>
      </c>
      <c r="D33" s="255">
        <v>0</v>
      </c>
      <c r="E33" s="255">
        <f t="shared" si="4"/>
        <v>0</v>
      </c>
      <c r="F33" s="256">
        <f t="shared" si="5"/>
        <v>0</v>
      </c>
    </row>
    <row r="34" spans="1:6" x14ac:dyDescent="0.2">
      <c r="A34" s="253">
        <v>4</v>
      </c>
      <c r="B34" s="254" t="s">
        <v>201</v>
      </c>
      <c r="C34" s="255">
        <v>0</v>
      </c>
      <c r="D34" s="255">
        <v>0</v>
      </c>
      <c r="E34" s="255">
        <f t="shared" si="4"/>
        <v>0</v>
      </c>
      <c r="F34" s="256">
        <f t="shared" si="5"/>
        <v>0</v>
      </c>
    </row>
    <row r="35" spans="1:6" x14ac:dyDescent="0.2">
      <c r="A35" s="257"/>
      <c r="B35" s="258" t="s">
        <v>202</v>
      </c>
      <c r="C35" s="259">
        <f>C30+(C31+C32-C33+C34)</f>
        <v>0</v>
      </c>
      <c r="D35" s="259">
        <f>D30+(D31+D32-D33+D34)</f>
        <v>0</v>
      </c>
      <c r="E35" s="259">
        <f t="shared" si="4"/>
        <v>0</v>
      </c>
      <c r="F35" s="260">
        <f t="shared" si="5"/>
        <v>0</v>
      </c>
    </row>
    <row r="36" spans="1:6" x14ac:dyDescent="0.2">
      <c r="A36" s="261">
        <v>5</v>
      </c>
      <c r="B36" s="262" t="s">
        <v>203</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scale="95" orientation="landscape" horizontalDpi="1200" verticalDpi="1200" r:id="rId1"/>
  <headerFooter>
    <oddHeader>&amp;L&amp;10OFFICE OF HEALTH CARE ACCESS&amp;C&amp;10ANNUAL REPORTING&amp;R&amp;10LAWRENCE AND MEMORIAL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4"/>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206</v>
      </c>
      <c r="B4" s="493"/>
      <c r="C4" s="494"/>
    </row>
    <row r="5" spans="1:4" ht="12.75" customHeight="1" thickBot="1" x14ac:dyDescent="0.3">
      <c r="A5" s="495"/>
      <c r="B5" s="496"/>
      <c r="C5" s="497"/>
    </row>
    <row r="6" spans="1:4" ht="15.75" customHeight="1" thickBot="1" x14ac:dyDescent="0.3">
      <c r="A6" s="498" t="s">
        <v>207</v>
      </c>
      <c r="B6" s="499"/>
      <c r="C6" s="500"/>
    </row>
    <row r="7" spans="1:4" ht="15.75" customHeight="1" thickBot="1" x14ac:dyDescent="0.3">
      <c r="A7" s="271">
        <v>-1</v>
      </c>
      <c r="B7" s="272">
        <v>-2</v>
      </c>
      <c r="C7" s="272">
        <v>-3</v>
      </c>
    </row>
    <row r="8" spans="1:4" ht="16.5" thickBot="1" x14ac:dyDescent="0.3">
      <c r="A8" s="273" t="s">
        <v>208</v>
      </c>
      <c r="B8" s="274" t="s">
        <v>209</v>
      </c>
      <c r="C8" s="275" t="s">
        <v>210</v>
      </c>
    </row>
    <row r="9" spans="1:4" s="277" customFormat="1" ht="12.75" customHeight="1" x14ac:dyDescent="0.25">
      <c r="A9" s="483" t="s">
        <v>211</v>
      </c>
      <c r="B9" s="484"/>
      <c r="C9" s="276">
        <v>675</v>
      </c>
    </row>
    <row r="10" spans="1:4" s="277" customFormat="1" ht="15.75" customHeight="1" x14ac:dyDescent="0.25">
      <c r="A10" s="485" t="s">
        <v>212</v>
      </c>
      <c r="B10" s="486"/>
      <c r="C10" s="276">
        <v>24</v>
      </c>
      <c r="D10" s="278"/>
    </row>
    <row r="11" spans="1:4" s="277" customFormat="1" ht="12.75" customHeight="1" thickBot="1" x14ac:dyDescent="0.3">
      <c r="A11" s="487" t="s">
        <v>213</v>
      </c>
      <c r="B11" s="488"/>
      <c r="C11" s="279">
        <v>72830.960000000006</v>
      </c>
      <c r="D11" s="278"/>
    </row>
    <row r="12" spans="1:4" s="277" customFormat="1" ht="15.75" customHeight="1" thickBot="1" x14ac:dyDescent="0.3">
      <c r="A12" s="489"/>
      <c r="B12" s="490"/>
      <c r="C12" s="491"/>
      <c r="D12" s="278"/>
    </row>
    <row r="13" spans="1:4" s="277" customFormat="1" ht="15.75" customHeight="1" x14ac:dyDescent="0.25">
      <c r="A13" s="280" t="s">
        <v>214</v>
      </c>
      <c r="B13" s="281" t="s">
        <v>215</v>
      </c>
      <c r="C13" s="282">
        <v>293</v>
      </c>
    </row>
    <row r="14" spans="1:4" s="277" customFormat="1" ht="12.75" customHeight="1" x14ac:dyDescent="0.25">
      <c r="A14" s="280" t="s">
        <v>214</v>
      </c>
      <c r="B14" s="281" t="s">
        <v>215</v>
      </c>
      <c r="C14" s="282">
        <v>406</v>
      </c>
    </row>
    <row r="15" spans="1:4" s="277" customFormat="1" ht="12.75" customHeight="1" x14ac:dyDescent="0.25">
      <c r="A15" s="280" t="s">
        <v>214</v>
      </c>
      <c r="B15" s="281" t="s">
        <v>215</v>
      </c>
      <c r="C15" s="282">
        <v>89</v>
      </c>
    </row>
    <row r="16" spans="1:4" s="277" customFormat="1" ht="12.75" customHeight="1" x14ac:dyDescent="0.25">
      <c r="A16" s="280" t="s">
        <v>216</v>
      </c>
      <c r="B16" s="281" t="s">
        <v>217</v>
      </c>
      <c r="C16" s="282">
        <v>132.6</v>
      </c>
    </row>
    <row r="17" spans="1:3" s="277" customFormat="1" ht="12.75" customHeight="1" x14ac:dyDescent="0.25">
      <c r="A17" s="280" t="s">
        <v>216</v>
      </c>
      <c r="B17" s="281" t="s">
        <v>217</v>
      </c>
      <c r="C17" s="282">
        <v>19.010000000000002</v>
      </c>
    </row>
    <row r="18" spans="1:3" s="277" customFormat="1" ht="12.75" customHeight="1" x14ac:dyDescent="0.25">
      <c r="A18" s="280" t="s">
        <v>216</v>
      </c>
      <c r="B18" s="281" t="s">
        <v>217</v>
      </c>
      <c r="C18" s="282">
        <v>259.92</v>
      </c>
    </row>
    <row r="19" spans="1:3" s="277" customFormat="1" ht="12.75" customHeight="1" x14ac:dyDescent="0.25">
      <c r="A19" s="280" t="s">
        <v>216</v>
      </c>
      <c r="B19" s="281" t="s">
        <v>217</v>
      </c>
      <c r="C19" s="282">
        <v>301.98</v>
      </c>
    </row>
    <row r="20" spans="1:3" s="277" customFormat="1" ht="12.75" customHeight="1" x14ac:dyDescent="0.25">
      <c r="A20" s="280" t="s">
        <v>218</v>
      </c>
      <c r="B20" s="281" t="s">
        <v>217</v>
      </c>
      <c r="C20" s="282">
        <v>65</v>
      </c>
    </row>
    <row r="21" spans="1:3" s="277" customFormat="1" ht="12.75" customHeight="1" x14ac:dyDescent="0.25">
      <c r="A21" s="280" t="s">
        <v>218</v>
      </c>
      <c r="B21" s="281" t="s">
        <v>217</v>
      </c>
      <c r="C21" s="282">
        <v>65</v>
      </c>
    </row>
    <row r="22" spans="1:3" s="277" customFormat="1" ht="12.75" customHeight="1" x14ac:dyDescent="0.25">
      <c r="A22" s="280" t="s">
        <v>218</v>
      </c>
      <c r="B22" s="281" t="s">
        <v>217</v>
      </c>
      <c r="C22" s="282">
        <v>65</v>
      </c>
    </row>
    <row r="23" spans="1:3" s="277" customFormat="1" ht="12.75" customHeight="1" x14ac:dyDescent="0.25">
      <c r="A23" s="280" t="s">
        <v>219</v>
      </c>
      <c r="B23" s="281" t="s">
        <v>220</v>
      </c>
      <c r="C23" s="282">
        <v>286</v>
      </c>
    </row>
    <row r="24" spans="1:3" s="277" customFormat="1" ht="12.75" customHeight="1" x14ac:dyDescent="0.25">
      <c r="A24" s="280" t="s">
        <v>221</v>
      </c>
      <c r="B24" s="281" t="s">
        <v>222</v>
      </c>
      <c r="C24" s="282">
        <v>3348</v>
      </c>
    </row>
    <row r="25" spans="1:3" s="277" customFormat="1" ht="12.75" customHeight="1" x14ac:dyDescent="0.25">
      <c r="A25" s="280" t="s">
        <v>223</v>
      </c>
      <c r="B25" s="281" t="s">
        <v>224</v>
      </c>
      <c r="C25" s="282">
        <v>595.12</v>
      </c>
    </row>
    <row r="26" spans="1:3" s="277" customFormat="1" ht="12.75" customHeight="1" x14ac:dyDescent="0.25">
      <c r="A26" s="280" t="s">
        <v>223</v>
      </c>
      <c r="B26" s="281" t="s">
        <v>220</v>
      </c>
      <c r="C26" s="282">
        <v>1477</v>
      </c>
    </row>
    <row r="27" spans="1:3" s="277" customFormat="1" ht="12.75" customHeight="1" x14ac:dyDescent="0.25">
      <c r="A27" s="280" t="s">
        <v>223</v>
      </c>
      <c r="B27" s="281" t="s">
        <v>224</v>
      </c>
      <c r="C27" s="282">
        <v>922.61</v>
      </c>
    </row>
    <row r="28" spans="1:3" s="277" customFormat="1" ht="12.75" customHeight="1" x14ac:dyDescent="0.25">
      <c r="A28" s="280" t="s">
        <v>223</v>
      </c>
      <c r="B28" s="281" t="s">
        <v>224</v>
      </c>
      <c r="C28" s="282">
        <v>1237.6300000000001</v>
      </c>
    </row>
    <row r="29" spans="1:3" s="277" customFormat="1" ht="12.75" customHeight="1" x14ac:dyDescent="0.25">
      <c r="A29" s="280" t="s">
        <v>223</v>
      </c>
      <c r="B29" s="281" t="s">
        <v>224</v>
      </c>
      <c r="C29" s="282">
        <v>511.28</v>
      </c>
    </row>
    <row r="30" spans="1:3" s="277" customFormat="1" ht="12.75" customHeight="1" x14ac:dyDescent="0.25">
      <c r="A30" s="280" t="s">
        <v>225</v>
      </c>
      <c r="B30" s="281" t="s">
        <v>224</v>
      </c>
      <c r="C30" s="282">
        <v>3644.5</v>
      </c>
    </row>
    <row r="31" spans="1:3" s="277" customFormat="1" ht="12.75" customHeight="1" x14ac:dyDescent="0.25">
      <c r="A31" s="280" t="s">
        <v>226</v>
      </c>
      <c r="B31" s="281" t="s">
        <v>217</v>
      </c>
      <c r="C31" s="282">
        <v>2808</v>
      </c>
    </row>
    <row r="32" spans="1:3" s="277" customFormat="1" ht="12.75" customHeight="1" x14ac:dyDescent="0.25">
      <c r="A32" s="280" t="s">
        <v>227</v>
      </c>
      <c r="B32" s="281" t="s">
        <v>228</v>
      </c>
      <c r="C32" s="282">
        <v>497</v>
      </c>
    </row>
    <row r="33" spans="1:3" s="277" customFormat="1" ht="12.75" customHeight="1" x14ac:dyDescent="0.25">
      <c r="A33" s="280" t="s">
        <v>227</v>
      </c>
      <c r="B33" s="281" t="s">
        <v>229</v>
      </c>
      <c r="C33" s="282">
        <v>662</v>
      </c>
    </row>
    <row r="34" spans="1:3" s="277" customFormat="1" ht="12.75" customHeight="1" x14ac:dyDescent="0.25">
      <c r="A34" s="280" t="s">
        <v>227</v>
      </c>
      <c r="B34" s="281" t="s">
        <v>230</v>
      </c>
      <c r="C34" s="282">
        <v>1524</v>
      </c>
    </row>
    <row r="35" spans="1:3" s="277" customFormat="1" ht="12.75" customHeight="1" x14ac:dyDescent="0.25">
      <c r="A35" s="280" t="s">
        <v>227</v>
      </c>
      <c r="B35" s="281" t="s">
        <v>231</v>
      </c>
      <c r="C35" s="282">
        <v>761</v>
      </c>
    </row>
    <row r="36" spans="1:3" s="277" customFormat="1" ht="12.75" customHeight="1" x14ac:dyDescent="0.25">
      <c r="A36" s="280" t="s">
        <v>227</v>
      </c>
      <c r="B36" s="281" t="s">
        <v>232</v>
      </c>
      <c r="C36" s="282">
        <v>1763</v>
      </c>
    </row>
    <row r="37" spans="1:3" s="277" customFormat="1" ht="12.75" customHeight="1" x14ac:dyDescent="0.25">
      <c r="A37" s="280" t="s">
        <v>227</v>
      </c>
      <c r="B37" s="281" t="s">
        <v>233</v>
      </c>
      <c r="C37" s="282">
        <v>423</v>
      </c>
    </row>
    <row r="38" spans="1:3" s="277" customFormat="1" ht="12.75" customHeight="1" x14ac:dyDescent="0.25">
      <c r="A38" s="280" t="s">
        <v>234</v>
      </c>
      <c r="B38" s="281" t="s">
        <v>235</v>
      </c>
      <c r="C38" s="282">
        <v>932.2</v>
      </c>
    </row>
    <row r="39" spans="1:3" s="277" customFormat="1" ht="12.75" customHeight="1" x14ac:dyDescent="0.25">
      <c r="A39" s="280" t="s">
        <v>236</v>
      </c>
      <c r="B39" s="281" t="s">
        <v>237</v>
      </c>
      <c r="C39" s="282">
        <v>100</v>
      </c>
    </row>
    <row r="40" spans="1:3" s="277" customFormat="1" ht="12.75" customHeight="1" x14ac:dyDescent="0.25">
      <c r="A40" s="280" t="s">
        <v>236</v>
      </c>
      <c r="B40" s="281" t="s">
        <v>237</v>
      </c>
      <c r="C40" s="282">
        <v>150</v>
      </c>
    </row>
    <row r="41" spans="1:3" s="277" customFormat="1" ht="12.75" customHeight="1" x14ac:dyDescent="0.25">
      <c r="A41" s="280" t="s">
        <v>236</v>
      </c>
      <c r="B41" s="281" t="s">
        <v>237</v>
      </c>
      <c r="C41" s="282">
        <v>100</v>
      </c>
    </row>
    <row r="42" spans="1:3" s="277" customFormat="1" ht="12.75" customHeight="1" x14ac:dyDescent="0.25">
      <c r="A42" s="280" t="s">
        <v>238</v>
      </c>
      <c r="B42" s="281" t="s">
        <v>217</v>
      </c>
      <c r="C42" s="282">
        <v>4930.49</v>
      </c>
    </row>
    <row r="43" spans="1:3" s="277" customFormat="1" ht="12.75" customHeight="1" x14ac:dyDescent="0.25">
      <c r="A43" s="280" t="s">
        <v>239</v>
      </c>
      <c r="B43" s="281" t="s">
        <v>217</v>
      </c>
      <c r="C43" s="282">
        <v>520</v>
      </c>
    </row>
    <row r="44" spans="1:3" s="277" customFormat="1" ht="12.75" customHeight="1" x14ac:dyDescent="0.25">
      <c r="A44" s="280" t="s">
        <v>239</v>
      </c>
      <c r="B44" s="281" t="s">
        <v>217</v>
      </c>
      <c r="C44" s="282">
        <v>365</v>
      </c>
    </row>
    <row r="45" spans="1:3" s="277" customFormat="1" ht="12.75" customHeight="1" x14ac:dyDescent="0.25">
      <c r="A45" s="280" t="s">
        <v>240</v>
      </c>
      <c r="B45" s="281" t="s">
        <v>241</v>
      </c>
      <c r="C45" s="282">
        <v>543</v>
      </c>
    </row>
    <row r="46" spans="1:3" s="277" customFormat="1" ht="12.75" customHeight="1" x14ac:dyDescent="0.25">
      <c r="A46" s="280" t="s">
        <v>240</v>
      </c>
      <c r="B46" s="281" t="s">
        <v>241</v>
      </c>
      <c r="C46" s="282">
        <v>198</v>
      </c>
    </row>
    <row r="47" spans="1:3" s="277" customFormat="1" ht="12.75" customHeight="1" x14ac:dyDescent="0.25">
      <c r="A47" s="280" t="s">
        <v>242</v>
      </c>
      <c r="B47" s="281" t="s">
        <v>235</v>
      </c>
      <c r="C47" s="282">
        <v>6959.12</v>
      </c>
    </row>
    <row r="48" spans="1:3" s="277" customFormat="1" ht="12.75" customHeight="1" x14ac:dyDescent="0.25">
      <c r="A48" s="280" t="s">
        <v>242</v>
      </c>
      <c r="B48" s="281" t="s">
        <v>235</v>
      </c>
      <c r="C48" s="282">
        <v>13740.86</v>
      </c>
    </row>
    <row r="49" spans="1:3" s="277" customFormat="1" ht="12.75" customHeight="1" x14ac:dyDescent="0.25">
      <c r="A49" s="280" t="s">
        <v>243</v>
      </c>
      <c r="B49" s="281" t="s">
        <v>217</v>
      </c>
      <c r="C49" s="282">
        <v>508</v>
      </c>
    </row>
    <row r="50" spans="1:3" s="277" customFormat="1" ht="12.75" customHeight="1" x14ac:dyDescent="0.25">
      <c r="A50" s="280" t="s">
        <v>244</v>
      </c>
      <c r="B50" s="281" t="s">
        <v>237</v>
      </c>
      <c r="C50" s="282">
        <v>380.78</v>
      </c>
    </row>
    <row r="51" spans="1:3" s="277" customFormat="1" ht="12.75" customHeight="1" x14ac:dyDescent="0.25">
      <c r="A51" s="280" t="s">
        <v>245</v>
      </c>
      <c r="B51" s="281" t="s">
        <v>217</v>
      </c>
      <c r="C51" s="282">
        <v>1809.24</v>
      </c>
    </row>
    <row r="52" spans="1:3" s="277" customFormat="1" ht="12.75" customHeight="1" x14ac:dyDescent="0.25">
      <c r="A52" s="280" t="s">
        <v>245</v>
      </c>
      <c r="B52" s="281" t="s">
        <v>217</v>
      </c>
      <c r="C52" s="282">
        <v>1301.0899999999999</v>
      </c>
    </row>
    <row r="53" spans="1:3" s="277" customFormat="1" ht="12.75" customHeight="1" x14ac:dyDescent="0.25">
      <c r="A53" s="280" t="s">
        <v>245</v>
      </c>
      <c r="B53" s="281" t="s">
        <v>217</v>
      </c>
      <c r="C53" s="282">
        <v>646.54999999999995</v>
      </c>
    </row>
    <row r="54" spans="1:3" s="277" customFormat="1" ht="12.75" customHeight="1" x14ac:dyDescent="0.25">
      <c r="A54" s="280" t="s">
        <v>246</v>
      </c>
      <c r="B54" s="281" t="s">
        <v>217</v>
      </c>
      <c r="C54" s="282">
        <v>1700</v>
      </c>
    </row>
    <row r="55" spans="1:3" s="277" customFormat="1" ht="12.75" customHeight="1" x14ac:dyDescent="0.25">
      <c r="A55" s="280" t="s">
        <v>247</v>
      </c>
      <c r="B55" s="281" t="s">
        <v>224</v>
      </c>
      <c r="C55" s="282">
        <v>947.46</v>
      </c>
    </row>
    <row r="56" spans="1:3" s="277" customFormat="1" ht="12.75" customHeight="1" x14ac:dyDescent="0.25">
      <c r="A56" s="280" t="s">
        <v>247</v>
      </c>
      <c r="B56" s="281" t="s">
        <v>224</v>
      </c>
      <c r="C56" s="282">
        <v>29.33</v>
      </c>
    </row>
    <row r="57" spans="1:3" s="277" customFormat="1" ht="12.75" customHeight="1" x14ac:dyDescent="0.25">
      <c r="A57" s="280" t="s">
        <v>247</v>
      </c>
      <c r="B57" s="281" t="s">
        <v>224</v>
      </c>
      <c r="C57" s="282">
        <v>158.07</v>
      </c>
    </row>
    <row r="58" spans="1:3" s="277" customFormat="1" ht="12.75" customHeight="1" x14ac:dyDescent="0.25">
      <c r="A58" s="280" t="s">
        <v>248</v>
      </c>
      <c r="B58" s="281" t="s">
        <v>217</v>
      </c>
      <c r="C58" s="282">
        <v>1590</v>
      </c>
    </row>
    <row r="59" spans="1:3" s="277" customFormat="1" ht="12.75" customHeight="1" x14ac:dyDescent="0.25">
      <c r="A59" s="280" t="s">
        <v>248</v>
      </c>
      <c r="B59" s="281" t="s">
        <v>217</v>
      </c>
      <c r="C59" s="282">
        <v>146</v>
      </c>
    </row>
    <row r="60" spans="1:3" s="277" customFormat="1" ht="12.75" customHeight="1" x14ac:dyDescent="0.25">
      <c r="A60" s="280" t="s">
        <v>248</v>
      </c>
      <c r="B60" s="281" t="s">
        <v>217</v>
      </c>
      <c r="C60" s="282">
        <v>1722</v>
      </c>
    </row>
    <row r="61" spans="1:3" s="277" customFormat="1" ht="12.75" customHeight="1" x14ac:dyDescent="0.25">
      <c r="A61" s="280" t="s">
        <v>249</v>
      </c>
      <c r="B61" s="281" t="s">
        <v>217</v>
      </c>
      <c r="C61" s="282">
        <v>704.38</v>
      </c>
    </row>
    <row r="62" spans="1:3" s="277" customFormat="1" ht="12.75" customHeight="1" x14ac:dyDescent="0.25">
      <c r="A62" s="280" t="s">
        <v>250</v>
      </c>
      <c r="B62" s="281" t="s">
        <v>217</v>
      </c>
      <c r="C62" s="282">
        <v>9317.74</v>
      </c>
    </row>
    <row r="63" spans="1:3" s="277" customFormat="1" ht="12.75" customHeight="1" thickBot="1" x14ac:dyDescent="0.3">
      <c r="A63" s="280" t="s">
        <v>251</v>
      </c>
      <c r="B63" s="281" t="s">
        <v>252</v>
      </c>
      <c r="C63" s="282">
        <v>1175</v>
      </c>
    </row>
    <row r="64" spans="1:3" ht="12.75" customHeight="1" thickBot="1" x14ac:dyDescent="0.3">
      <c r="A64" s="283"/>
      <c r="B64" s="284" t="s">
        <v>253</v>
      </c>
      <c r="C64" s="285">
        <f>SUM(C$13:C63)</f>
        <v>72830.960000000006</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REPORTING&amp;RLAWRENCE AND MEMORIAL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111</v>
      </c>
      <c r="B4" s="493"/>
      <c r="C4" s="493"/>
      <c r="D4" s="493"/>
      <c r="E4" s="493"/>
      <c r="F4" s="494"/>
    </row>
    <row r="5" spans="1:6" x14ac:dyDescent="0.25">
      <c r="A5" s="492" t="s">
        <v>254</v>
      </c>
      <c r="B5" s="493"/>
      <c r="C5" s="493"/>
      <c r="D5" s="493"/>
      <c r="E5" s="493"/>
      <c r="F5" s="494"/>
    </row>
    <row r="6" spans="1:6" ht="16.5" customHeight="1" thickBot="1" x14ac:dyDescent="0.3">
      <c r="A6" s="504"/>
      <c r="B6" s="505"/>
      <c r="C6" s="505"/>
      <c r="D6" s="505"/>
      <c r="E6" s="505"/>
      <c r="F6" s="506"/>
    </row>
    <row r="7" spans="1:6" ht="16.5" customHeight="1" thickBot="1" x14ac:dyDescent="0.3">
      <c r="A7" s="511" t="s">
        <v>255</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256</v>
      </c>
      <c r="B9" s="292" t="s">
        <v>257</v>
      </c>
      <c r="C9" s="293" t="s">
        <v>258</v>
      </c>
      <c r="D9" s="293" t="s">
        <v>259</v>
      </c>
      <c r="E9" s="293" t="s">
        <v>260</v>
      </c>
      <c r="F9" s="294" t="s">
        <v>261</v>
      </c>
    </row>
    <row r="10" spans="1:6" x14ac:dyDescent="0.25">
      <c r="A10" s="295"/>
      <c r="B10" s="296"/>
      <c r="C10" s="297"/>
      <c r="D10" s="297"/>
      <c r="E10" s="297"/>
      <c r="F10" s="298"/>
    </row>
    <row r="11" spans="1:6" x14ac:dyDescent="0.25">
      <c r="A11" s="299" t="s">
        <v>115</v>
      </c>
      <c r="B11" s="513" t="s">
        <v>262</v>
      </c>
      <c r="C11" s="514"/>
      <c r="D11" s="514"/>
      <c r="E11" s="514"/>
      <c r="F11" s="514"/>
    </row>
    <row r="12" spans="1:6" x14ac:dyDescent="0.25">
      <c r="A12" s="507"/>
      <c r="B12" s="508"/>
      <c r="C12" s="508"/>
      <c r="D12" s="508"/>
      <c r="E12" s="508"/>
      <c r="F12" s="508"/>
    </row>
    <row r="13" spans="1:6" x14ac:dyDescent="0.25">
      <c r="A13" s="299" t="s">
        <v>116</v>
      </c>
      <c r="B13" s="515" t="s">
        <v>263</v>
      </c>
      <c r="C13" s="516"/>
      <c r="D13" s="516"/>
      <c r="E13" s="516"/>
      <c r="F13" s="516"/>
    </row>
    <row r="14" spans="1:6" x14ac:dyDescent="0.25">
      <c r="A14" s="507"/>
      <c r="B14" s="508"/>
      <c r="C14" s="508"/>
      <c r="D14" s="508"/>
      <c r="E14" s="508"/>
      <c r="F14" s="508"/>
    </row>
    <row r="15" spans="1:6" x14ac:dyDescent="0.25">
      <c r="A15" s="299" t="s">
        <v>144</v>
      </c>
      <c r="B15" s="515" t="s">
        <v>264</v>
      </c>
      <c r="C15" s="516"/>
      <c r="D15" s="516"/>
      <c r="E15" s="516"/>
      <c r="F15" s="516"/>
    </row>
    <row r="16" spans="1:6" x14ac:dyDescent="0.25">
      <c r="A16" s="507"/>
      <c r="B16" s="508"/>
      <c r="C16" s="508"/>
      <c r="D16" s="508"/>
      <c r="E16" s="508"/>
      <c r="F16" s="508"/>
    </row>
    <row r="17" spans="1:6" x14ac:dyDescent="0.25">
      <c r="A17" s="299" t="s">
        <v>265</v>
      </c>
      <c r="B17" s="509" t="s">
        <v>266</v>
      </c>
      <c r="C17" s="509"/>
      <c r="D17" s="509"/>
      <c r="E17" s="509"/>
      <c r="F17" s="509"/>
    </row>
    <row r="18" spans="1:6" ht="16.5" customHeight="1" thickBot="1" x14ac:dyDescent="0.3">
      <c r="A18" s="300"/>
      <c r="B18" s="510"/>
      <c r="C18" s="510"/>
      <c r="D18" s="510"/>
      <c r="E18" s="510"/>
      <c r="F18" s="301"/>
    </row>
    <row r="19" spans="1:6" x14ac:dyDescent="0.25">
      <c r="A19" s="302"/>
      <c r="B19" s="303" t="s">
        <v>267</v>
      </c>
      <c r="C19" s="304">
        <v>70993</v>
      </c>
      <c r="D19" s="304">
        <v>1030</v>
      </c>
      <c r="E19" s="304">
        <v>0</v>
      </c>
      <c r="F19" s="305">
        <v>0</v>
      </c>
    </row>
    <row r="20" spans="1:6" x14ac:dyDescent="0.25">
      <c r="A20" s="302"/>
      <c r="B20" s="303" t="s">
        <v>268</v>
      </c>
      <c r="C20" s="304">
        <v>351259</v>
      </c>
      <c r="D20" s="304">
        <v>5098</v>
      </c>
      <c r="E20" s="304">
        <v>0</v>
      </c>
      <c r="F20" s="305">
        <v>0</v>
      </c>
    </row>
    <row r="21" spans="1:6" x14ac:dyDescent="0.25">
      <c r="A21" s="302"/>
      <c r="B21" s="303" t="s">
        <v>269</v>
      </c>
      <c r="C21" s="304">
        <v>20011</v>
      </c>
      <c r="D21" s="304">
        <v>290</v>
      </c>
      <c r="E21" s="304">
        <v>0</v>
      </c>
      <c r="F21" s="305">
        <v>0</v>
      </c>
    </row>
    <row r="22" spans="1:6" x14ac:dyDescent="0.25">
      <c r="A22" s="302"/>
      <c r="B22" s="303" t="s">
        <v>270</v>
      </c>
      <c r="C22" s="304">
        <v>70993</v>
      </c>
      <c r="D22" s="304">
        <v>1030</v>
      </c>
      <c r="E22" s="304">
        <v>0</v>
      </c>
      <c r="F22" s="305">
        <v>0</v>
      </c>
    </row>
    <row r="23" spans="1:6" x14ac:dyDescent="0.25">
      <c r="A23" s="302"/>
      <c r="B23" s="303" t="s">
        <v>271</v>
      </c>
      <c r="C23" s="304">
        <v>37601</v>
      </c>
      <c r="D23" s="304">
        <v>546</v>
      </c>
      <c r="E23" s="304">
        <v>0</v>
      </c>
      <c r="F23" s="305">
        <v>0</v>
      </c>
    </row>
    <row r="24" spans="1:6" x14ac:dyDescent="0.25">
      <c r="A24" s="302"/>
      <c r="B24" s="303" t="s">
        <v>272</v>
      </c>
      <c r="C24" s="304">
        <v>61380</v>
      </c>
      <c r="D24" s="304">
        <v>891</v>
      </c>
      <c r="E24" s="304">
        <v>0</v>
      </c>
      <c r="F24" s="305">
        <v>0</v>
      </c>
    </row>
    <row r="25" spans="1:6" x14ac:dyDescent="0.25">
      <c r="A25" s="302"/>
      <c r="B25" s="303" t="s">
        <v>273</v>
      </c>
      <c r="C25" s="304">
        <v>30663</v>
      </c>
      <c r="D25" s="304">
        <v>445</v>
      </c>
      <c r="E25" s="304">
        <v>0</v>
      </c>
      <c r="F25" s="305">
        <v>0</v>
      </c>
    </row>
    <row r="26" spans="1:6" x14ac:dyDescent="0.25">
      <c r="A26" s="302"/>
      <c r="B26" s="303" t="s">
        <v>274</v>
      </c>
      <c r="C26" s="304">
        <v>29737</v>
      </c>
      <c r="D26" s="304">
        <v>432</v>
      </c>
      <c r="E26" s="304">
        <v>0</v>
      </c>
      <c r="F26" s="305">
        <v>0</v>
      </c>
    </row>
    <row r="27" spans="1:6" x14ac:dyDescent="0.25">
      <c r="A27" s="302"/>
      <c r="B27" s="303" t="s">
        <v>275</v>
      </c>
      <c r="C27" s="304">
        <v>17020</v>
      </c>
      <c r="D27" s="304">
        <v>247</v>
      </c>
      <c r="E27" s="304">
        <v>0</v>
      </c>
      <c r="F27" s="305">
        <v>0</v>
      </c>
    </row>
    <row r="28" spans="1:6" x14ac:dyDescent="0.25">
      <c r="A28" s="302"/>
      <c r="B28" s="303" t="s">
        <v>276</v>
      </c>
      <c r="C28" s="304">
        <v>29904</v>
      </c>
      <c r="D28" s="304">
        <v>434</v>
      </c>
      <c r="E28" s="304">
        <v>0</v>
      </c>
      <c r="F28" s="305">
        <v>0</v>
      </c>
    </row>
    <row r="29" spans="1:6" x14ac:dyDescent="0.25">
      <c r="A29" s="302"/>
      <c r="B29" s="303" t="s">
        <v>277</v>
      </c>
      <c r="C29" s="304">
        <v>134816</v>
      </c>
      <c r="D29" s="304">
        <v>1957</v>
      </c>
      <c r="E29" s="304">
        <v>0</v>
      </c>
      <c r="F29" s="305">
        <v>0</v>
      </c>
    </row>
    <row r="30" spans="1:6" x14ac:dyDescent="0.25">
      <c r="A30" s="302"/>
      <c r="B30" s="303" t="s">
        <v>278</v>
      </c>
      <c r="C30" s="304">
        <v>26653</v>
      </c>
      <c r="D30" s="304">
        <v>387</v>
      </c>
      <c r="E30" s="304">
        <v>0</v>
      </c>
      <c r="F30" s="305">
        <v>0</v>
      </c>
    </row>
    <row r="31" spans="1:6" x14ac:dyDescent="0.25">
      <c r="A31" s="302"/>
      <c r="B31" s="303" t="s">
        <v>279</v>
      </c>
      <c r="C31" s="304">
        <v>61380</v>
      </c>
      <c r="D31" s="304">
        <v>891</v>
      </c>
      <c r="E31" s="304">
        <v>0</v>
      </c>
      <c r="F31" s="305">
        <v>0</v>
      </c>
    </row>
    <row r="32" spans="1:6" x14ac:dyDescent="0.25">
      <c r="A32" s="302"/>
      <c r="B32" s="303" t="s">
        <v>280</v>
      </c>
      <c r="C32" s="304">
        <v>324026</v>
      </c>
      <c r="D32" s="304">
        <v>4703</v>
      </c>
      <c r="E32" s="304">
        <v>0</v>
      </c>
      <c r="F32" s="305">
        <v>0</v>
      </c>
    </row>
    <row r="33" spans="1:6" ht="16.5" thickBot="1" x14ac:dyDescent="0.3">
      <c r="A33" s="302"/>
      <c r="B33" s="303" t="s">
        <v>281</v>
      </c>
      <c r="C33" s="304">
        <v>823829.76</v>
      </c>
      <c r="D33" s="304">
        <v>31424.29</v>
      </c>
      <c r="E33" s="304">
        <v>0</v>
      </c>
      <c r="F33" s="305">
        <v>0</v>
      </c>
    </row>
    <row r="34" spans="1:6" ht="16.5" customHeight="1" thickBot="1" x14ac:dyDescent="0.3">
      <c r="A34" s="306"/>
      <c r="B34" s="306" t="s">
        <v>282</v>
      </c>
      <c r="C34" s="307">
        <f>SUM(C$19:C33)</f>
        <v>2090265.76</v>
      </c>
      <c r="D34" s="307">
        <f>SUM(D$19:D33)</f>
        <v>49805.29</v>
      </c>
      <c r="E34" s="307">
        <f>SUM(E$19:E33)</f>
        <v>0</v>
      </c>
      <c r="F34" s="285">
        <f>SUM(F$19:F33)</f>
        <v>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orientation="portrait" horizontalDpi="1200" verticalDpi="1200" r:id="rId1"/>
  <headerFooter>
    <oddHeader>&amp;LOFFICE OF HEALTH CARE ACCESS&amp;CANNUAL REPORTING&amp;RLAWRENCE AND MEMORIAL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30</vt:i4>
      </vt:variant>
    </vt:vector>
  </HeadingPairs>
  <TitlesOfParts>
    <vt:vector size="45" baseType="lpstr">
      <vt:lpstr>Report20</vt:lpstr>
      <vt:lpstr>Report5</vt:lpstr>
      <vt:lpstr>Report6</vt:lpstr>
      <vt:lpstr>Report6A</vt:lpstr>
      <vt:lpstr>Report7</vt:lpstr>
      <vt:lpstr>Report8</vt:lpstr>
      <vt:lpstr>Report16</vt:lpstr>
      <vt:lpstr>Report17A</vt:lpstr>
      <vt:lpstr>Report17B</vt:lpstr>
      <vt:lpstr>Report18</vt:lpstr>
      <vt:lpstr>Report19</vt:lpstr>
      <vt:lpstr>Report19B</vt:lpstr>
      <vt:lpstr>Report21</vt:lpstr>
      <vt:lpstr>Report22</vt:lpstr>
      <vt:lpstr>Report23</vt:lpstr>
      <vt:lpstr>Report16!Print_Area</vt:lpstr>
      <vt:lpstr>Report17A!Print_Area</vt:lpstr>
      <vt:lpstr>Report17B!Print_Area</vt:lpstr>
      <vt:lpstr>Report18!Print_Area</vt:lpstr>
      <vt:lpstr>Report19!Print_Area</vt:lpstr>
      <vt:lpstr>Report19B!Print_Area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Report19B!Print_Titles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Ciesones, Ron</cp:lastModifiedBy>
  <cp:lastPrinted>2016-07-19T17:41:46Z</cp:lastPrinted>
  <dcterms:created xsi:type="dcterms:W3CDTF">2016-07-19T17:07:07Z</dcterms:created>
  <dcterms:modified xsi:type="dcterms:W3CDTF">2016-07-19T17:42:01Z</dcterms:modified>
</cp:coreProperties>
</file>