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3040" windowHeight="9912"/>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Report17A!$A$13:$C$36</definedName>
    <definedName name="_xlnm.Print_Area" localSheetId="8">Report17B!$A$10:$F$37</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Report20!$A$11:$C$96</definedName>
    <definedName name="_xlnm.Print_Area" localSheetId="12">Report21!$A$11:$E$36</definedName>
    <definedName name="_xlnm.Print_Area" localSheetId="13">Report22!$A$11:$C$20</definedName>
    <definedName name="_xlnm.Print_Area" localSheetId="14">Report23!$A$9:$F$59</definedName>
    <definedName name="_xlnm.Print_Area" localSheetId="1">Report5!$A$10:$D$64</definedName>
    <definedName name="_xlnm.Print_Area" localSheetId="2">Report6!$A$10:$E$37</definedName>
    <definedName name="_xlnm.Print_Area" localSheetId="3">Report6A!$A$10:$F$31</definedName>
    <definedName name="_xlnm.Print_Area" localSheetId="4">Report7!$A$10:$D$31</definedName>
    <definedName name="_xlnm.Print_Area" localSheetId="5">Report8!$A$10:$D$31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E54" i="18"/>
  <c r="F54" i="18"/>
  <c r="E53" i="18"/>
  <c r="F53" i="18"/>
  <c r="D51" i="18"/>
  <c r="C51" i="18"/>
  <c r="E50" i="18"/>
  <c r="F50" i="18"/>
  <c r="F49" i="18"/>
  <c r="E49" i="18"/>
  <c r="E48" i="18"/>
  <c r="F48" i="18"/>
  <c r="E51" i="18"/>
  <c r="F51" i="18"/>
  <c r="D45" i="18"/>
  <c r="D46" i="18"/>
  <c r="C45" i="18"/>
  <c r="C46" i="18"/>
  <c r="E44" i="18"/>
  <c r="F44" i="18"/>
  <c r="D42" i="18"/>
  <c r="E42" i="18"/>
  <c r="F42" i="18"/>
  <c r="C42" i="18"/>
  <c r="F41" i="18"/>
  <c r="E41" i="18"/>
  <c r="E39" i="18"/>
  <c r="F39" i="18"/>
  <c r="E38" i="18"/>
  <c r="F38" i="18"/>
  <c r="F30" i="18"/>
  <c r="E30" i="18"/>
  <c r="F29" i="18"/>
  <c r="E29" i="18"/>
  <c r="E28" i="18"/>
  <c r="F28" i="18"/>
  <c r="E27" i="18"/>
  <c r="F27" i="18"/>
  <c r="D25" i="18"/>
  <c r="C25" i="18"/>
  <c r="F24" i="18"/>
  <c r="E24" i="18"/>
  <c r="E23" i="18"/>
  <c r="E25" i="18"/>
  <c r="F25" i="18"/>
  <c r="F22" i="18"/>
  <c r="E22" i="18"/>
  <c r="D19" i="18"/>
  <c r="E19" i="18"/>
  <c r="C19" i="18"/>
  <c r="C20" i="18"/>
  <c r="E18" i="18"/>
  <c r="F18" i="18"/>
  <c r="D16" i="18"/>
  <c r="E16" i="18"/>
  <c r="C16" i="18"/>
  <c r="F16" i="18"/>
  <c r="F15" i="18"/>
  <c r="E15" i="18"/>
  <c r="E13" i="18"/>
  <c r="F13" i="18"/>
  <c r="E12" i="18"/>
  <c r="F12" i="18"/>
  <c r="E29" i="16"/>
  <c r="E28" i="16"/>
  <c r="E25" i="16"/>
  <c r="E24" i="16"/>
  <c r="E21" i="16"/>
  <c r="E20" i="16"/>
  <c r="E17" i="16"/>
  <c r="E16" i="16"/>
  <c r="E13" i="16"/>
  <c r="E12" i="16"/>
  <c r="E31" i="15"/>
  <c r="D31" i="15"/>
  <c r="F31" i="15"/>
  <c r="F29" i="15"/>
  <c r="F27" i="15"/>
  <c r="F25" i="15"/>
  <c r="F23" i="15"/>
  <c r="F21" i="15"/>
  <c r="F19" i="15"/>
  <c r="F17" i="15"/>
  <c r="F15" i="15"/>
  <c r="F13" i="15"/>
  <c r="F11" i="15"/>
  <c r="E31" i="14"/>
  <c r="F31" i="14"/>
  <c r="D31" i="14"/>
  <c r="F29" i="14"/>
  <c r="F27" i="14"/>
  <c r="F25" i="14"/>
  <c r="F23" i="14"/>
  <c r="F21" i="14"/>
  <c r="F19" i="14"/>
  <c r="F17" i="14"/>
  <c r="F15" i="14"/>
  <c r="F13" i="14"/>
  <c r="F11" i="14"/>
  <c r="F37" i="12"/>
  <c r="E37" i="12"/>
  <c r="D37" i="12"/>
  <c r="C37" i="12"/>
  <c r="C36" i="11"/>
  <c r="F36" i="10"/>
  <c r="E36" i="10"/>
  <c r="D35" i="10"/>
  <c r="E35" i="10"/>
  <c r="C35" i="10"/>
  <c r="F35" i="10"/>
  <c r="F34" i="10"/>
  <c r="E34" i="10"/>
  <c r="F33" i="10"/>
  <c r="E33" i="10"/>
  <c r="F32" i="10"/>
  <c r="E32" i="10"/>
  <c r="F31" i="10"/>
  <c r="E31" i="10"/>
  <c r="F30" i="10"/>
  <c r="E30" i="10"/>
  <c r="E27" i="10"/>
  <c r="F27" i="10"/>
  <c r="D26" i="10"/>
  <c r="C26" i="10"/>
  <c r="E26" i="10"/>
  <c r="F26" i="10"/>
  <c r="F25" i="10"/>
  <c r="E25" i="10"/>
  <c r="E24" i="10"/>
  <c r="F24" i="10"/>
  <c r="E23" i="10"/>
  <c r="F23" i="10"/>
  <c r="F22" i="10"/>
  <c r="E22" i="10"/>
  <c r="F21" i="10"/>
  <c r="E21" i="10"/>
  <c r="F18" i="10"/>
  <c r="E18" i="10"/>
  <c r="D17" i="10"/>
  <c r="E17" i="10"/>
  <c r="C17" i="10"/>
  <c r="F17" i="10"/>
  <c r="F16" i="10"/>
  <c r="E16" i="10"/>
  <c r="F15" i="10"/>
  <c r="E15" i="10"/>
  <c r="F14" i="10"/>
  <c r="E14" i="10"/>
  <c r="F13" i="10"/>
  <c r="E13" i="10"/>
  <c r="F12" i="10"/>
  <c r="E12" i="10"/>
  <c r="C31" i="9"/>
  <c r="C31" i="8"/>
  <c r="F31" i="7"/>
  <c r="E35" i="6"/>
  <c r="E30" i="6"/>
  <c r="E25" i="6"/>
  <c r="E37" i="6"/>
  <c r="E20" i="6"/>
  <c r="E14" i="6"/>
  <c r="D60" i="5"/>
  <c r="D57" i="5"/>
  <c r="D49" i="5"/>
  <c r="D41" i="5"/>
  <c r="D59" i="5"/>
  <c r="D61" i="5"/>
  <c r="D33" i="5"/>
  <c r="D25" i="5"/>
  <c r="D17" i="5"/>
  <c r="E45" i="18"/>
  <c r="F46" i="18"/>
  <c r="E46" i="18"/>
  <c r="F20" i="18"/>
  <c r="F23" i="18"/>
  <c r="F45" i="18"/>
  <c r="D20" i="18"/>
  <c r="E20" i="18"/>
  <c r="F19" i="18"/>
</calcChain>
</file>

<file path=xl/sharedStrings.xml><?xml version="1.0" encoding="utf-8"?>
<sst xmlns="http://schemas.openxmlformats.org/spreadsheetml/2006/main" count="818" uniqueCount="365">
  <si>
    <t>CHARLOTTE HUNGERFORD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</si>
  <si>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</si>
  <si>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</si>
  <si>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</si>
  <si>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</si>
  <si>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</si>
  <si>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</si>
  <si>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</si>
  <si>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</si>
  <si>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</si>
  <si>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THE CHARLOTTE HUNGERFORD HOSPITAL</t>
  </si>
  <si>
    <t>Affiliate Description</t>
  </si>
  <si>
    <t>Non Profit Acute Care Hospital</t>
  </si>
  <si>
    <t xml:space="preserve">Affiliate type of service </t>
  </si>
  <si>
    <t>Hospital</t>
  </si>
  <si>
    <t>Tax Status</t>
  </si>
  <si>
    <t>Not for Profit</t>
  </si>
  <si>
    <t>Street Address</t>
  </si>
  <si>
    <t>540 Litchfield Street</t>
  </si>
  <si>
    <t xml:space="preserve">Town </t>
  </si>
  <si>
    <t>Torrington</t>
  </si>
  <si>
    <t>State</t>
  </si>
  <si>
    <t>Connecticut</t>
  </si>
  <si>
    <t>Zip Code</t>
  </si>
  <si>
    <t>06790 - 0988</t>
  </si>
  <si>
    <t>CEO Name</t>
  </si>
  <si>
    <t>Daniel McIntyre</t>
  </si>
  <si>
    <t>CEO Title</t>
  </si>
  <si>
    <t>CEO PRESIDENT</t>
  </si>
  <si>
    <t>CT Agent Name</t>
  </si>
  <si>
    <t>CT Agent Company</t>
  </si>
  <si>
    <t>The Charlotte Hungerford Hospital</t>
  </si>
  <si>
    <t>CT Agent Company Street Address</t>
  </si>
  <si>
    <t xml:space="preserve">CT Agent Town </t>
  </si>
  <si>
    <t>CT Agent State</t>
  </si>
  <si>
    <t>CT Agent Zip Code</t>
  </si>
  <si>
    <t xml:space="preserve">B.      </t>
  </si>
  <si>
    <t>ADVANCED MEDICAL IMAGING OF NORTHWEST CONNECTICUT, LLC</t>
  </si>
  <si>
    <t>IMAGING CENTER</t>
  </si>
  <si>
    <t>Imaging Services</t>
  </si>
  <si>
    <t>For Profit</t>
  </si>
  <si>
    <t>57 COMMERCIAL BLVD</t>
  </si>
  <si>
    <t xml:space="preserve">06790 - </t>
  </si>
  <si>
    <t>Steven Go, MD</t>
  </si>
  <si>
    <t>President</t>
  </si>
  <si>
    <t>Andrew C. Glassman</t>
  </si>
  <si>
    <t>Pullman &amp; Comley, LLC</t>
  </si>
  <si>
    <t>90 State House Sq.</t>
  </si>
  <si>
    <t>Hartford</t>
  </si>
  <si>
    <t xml:space="preserve">06103 - </t>
  </si>
  <si>
    <t xml:space="preserve">C.      </t>
  </si>
  <si>
    <t>LITCHFIELD COUNTY HEALTHCARE SERVICES CORPORATION</t>
  </si>
  <si>
    <t>PHYSICIAN PRACTICE</t>
  </si>
  <si>
    <t>Physicians Services</t>
  </si>
  <si>
    <t>540 Litchfield St</t>
  </si>
  <si>
    <t>Stephen E. Ronai</t>
  </si>
  <si>
    <t>Murtha Cullina Richter</t>
  </si>
  <si>
    <t>185 Asylum St.</t>
  </si>
  <si>
    <t xml:space="preserve">D.      </t>
  </si>
  <si>
    <t>MEDCONN COLLECTION AGENCY LLC</t>
  </si>
  <si>
    <t>PATIENT COLLECTION AGENCY</t>
  </si>
  <si>
    <t>Collection Agency</t>
  </si>
  <si>
    <t>2049 Silas Deane Highway 3rd f</t>
  </si>
  <si>
    <t>Rocky Hill</t>
  </si>
  <si>
    <t xml:space="preserve">06067 - </t>
  </si>
  <si>
    <t>James Moylan</t>
  </si>
  <si>
    <t>Executive Director</t>
  </si>
  <si>
    <t>Stephen J. Anderson</t>
  </si>
  <si>
    <t>Anderson, Reynolds &amp; Lynch</t>
  </si>
  <si>
    <t>136 West Main St.</t>
  </si>
  <si>
    <t>New Britain</t>
  </si>
  <si>
    <t xml:space="preserve">06050 - </t>
  </si>
  <si>
    <t xml:space="preserve">E.      </t>
  </si>
  <si>
    <t>UROLOGY CENTER OF NORTHWEST CONNECTICUT LLC</t>
  </si>
  <si>
    <t>UROLOGY CENTER</t>
  </si>
  <si>
    <t>Outpatient Care</t>
  </si>
  <si>
    <t>540 Litchfield ST</t>
  </si>
  <si>
    <t>James F. Devanney</t>
  </si>
  <si>
    <t>Member</t>
  </si>
  <si>
    <t>John J. Capobianco</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</si>
  <si>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</si>
  <si>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</si>
  <si>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</si>
  <si>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</si>
  <si>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</si>
  <si>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</si>
  <si>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</si>
  <si>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</si>
  <si>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</si>
  <si>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</si>
  <si>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</si>
  <si>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</si>
  <si>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</si>
  <si>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</si>
  <si>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</si>
  <si>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</si>
  <si>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</si>
  <si>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</si>
  <si>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</si>
  <si>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</si>
  <si>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</si>
  <si>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</si>
  <si>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</si>
  <si>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</si>
  <si>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</si>
  <si>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</si>
  <si>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</si>
  <si>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</si>
  <si>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</si>
  <si>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</si>
  <si>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</si>
  <si>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</si>
  <si>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</si>
  <si>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</si>
  <si>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</si>
  <si>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</si>
  <si>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</si>
  <si>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
  </si>
  <si>
    <t>Nothing to Report</t>
  </si>
  <si>
    <t>Ending Unconsolidated Intercompany Balance:</t>
  </si>
  <si>
    <t>9/30/2015  </t>
  </si>
  <si>
    <t>B.</t>
  </si>
  <si>
    <t>Pacs storage fees  </t>
  </si>
  <si>
    <t>09/30/2015</t>
  </si>
  <si>
    <t>MRI SERVICES  </t>
  </si>
  <si>
    <t>C.</t>
  </si>
  <si>
    <t>D.</t>
  </si>
  <si>
    <t>Collection Agency Fees  </t>
  </si>
  <si>
    <t>E.</t>
  </si>
  <si>
    <t>Lithotripsy and Laser Services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</si>
  <si>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</si>
  <si>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</si>
  <si>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</si>
  <si>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</si>
  <si>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</si>
  <si>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</si>
  <si>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</si>
  <si>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</si>
  <si>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</si>
  <si>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</si>
  <si>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</si>
  <si>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</si>
  <si>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</si>
  <si>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</si>
  <si>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</si>
  <si>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</si>
  <si>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</si>
  <si>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</si>
  <si>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</si>
  <si>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</si>
  <si>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</si>
  <si>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</si>
  <si>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</si>
  <si>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</si>
  <si>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</si>
  <si>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</si>
  <si>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</si>
  <si>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</si>
  <si>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</si>
  <si>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</si>
  <si>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</si>
  <si>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</si>
  <si>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</si>
  <si>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</si>
  <si>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</si>
  <si>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</si>
  <si>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</si>
  <si>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</si>
  <si>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</si>
  <si>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</si>
  <si>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</si>
  <si>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</si>
  <si>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</si>
  <si>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</si>
  <si>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Bryant</t>
  </si>
  <si>
    <t>2</t>
  </si>
  <si>
    <t>3</t>
  </si>
  <si>
    <t>4</t>
  </si>
  <si>
    <t>5</t>
  </si>
  <si>
    <t>6</t>
  </si>
  <si>
    <t>7</t>
  </si>
  <si>
    <t>8</t>
  </si>
  <si>
    <t>9</t>
  </si>
  <si>
    <t>10</t>
  </si>
  <si>
    <t>Mammography Screening Fund</t>
  </si>
  <si>
    <t>11</t>
  </si>
  <si>
    <t>12</t>
  </si>
  <si>
    <t>13</t>
  </si>
  <si>
    <t>14</t>
  </si>
  <si>
    <t>The Womens Health Fund</t>
  </si>
  <si>
    <t>15</t>
  </si>
  <si>
    <t>16</t>
  </si>
  <si>
    <t>17</t>
  </si>
  <si>
    <t>18</t>
  </si>
  <si>
    <t>19</t>
  </si>
  <si>
    <t>20</t>
  </si>
  <si>
    <t>The Mens Emergency Health Fund</t>
  </si>
  <si>
    <t>21</t>
  </si>
  <si>
    <t>22</t>
  </si>
  <si>
    <t>23</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</si>
  <si>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</si>
  <si>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</si>
  <si>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</si>
  <si>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</si>
  <si>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</si>
  <si>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</si>
  <si>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</si>
  <si>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</si>
  <si>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</si>
  <si>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</si>
  <si>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</si>
  <si>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</si>
  <si>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</si>
  <si>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</si>
  <si>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Dr. Harry B. Chapin Fund</t>
  </si>
  <si>
    <t>Elizabeth Migeon Swift Fund</t>
  </si>
  <si>
    <t>Caroline T. Brooks Fund</t>
  </si>
  <si>
    <t>Cady and Allyn Fund</t>
  </si>
  <si>
    <t>Mr. and Mrs. Edward J Kildruff Fund</t>
  </si>
  <si>
    <t>Don and Sarah Smith Fund</t>
  </si>
  <si>
    <t>Marjorie Stearns Turner Fund</t>
  </si>
  <si>
    <t>Roxanna Hammond Fund</t>
  </si>
  <si>
    <t>Jane Bryant Fund</t>
  </si>
  <si>
    <t>Brooks Reserve Needy Child</t>
  </si>
  <si>
    <t>Alice R. Carlisle Fund</t>
  </si>
  <si>
    <t>Diabetes Outpatient Clinic</t>
  </si>
  <si>
    <t>Pink Rose Fund</t>
  </si>
  <si>
    <t>Newman Hungerford Fund B</t>
  </si>
  <si>
    <t>Thomas Bryant Fund</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</si>
  <si>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</si>
  <si>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</si>
  <si>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</si>
  <si>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</si>
  <si>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</si>
  <si>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</si>
  <si>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Accounts are assigned to bad debt after a patient balance has remained unpaid 90 days after the first statement sent</t>
  </si>
  <si>
    <t>Hospital's processes and policies for compensating a Collection Agent for services rendered</t>
  </si>
  <si>
    <t>The agency is compensated at negotiated rates utilizing monthly reports of payments received.</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</si>
  <si>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</si>
  <si>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</si>
  <si>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</si>
  <si>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</si>
  <si>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</si>
  <si>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</si>
  <si>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</si>
  <si>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</si>
  <si>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</si>
  <si>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</si>
  <si>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</si>
  <si>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</si>
  <si>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</si>
  <si>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</si>
  <si>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Medconn Collection Agency</t>
  </si>
  <si>
    <t>Related</t>
  </si>
  <si>
    <t>ANNUAL REPORTING</t>
  </si>
  <si>
    <t>REPORT 19 - SALARIES AND FRINGE BENEFITS OF THE TEN HIGHEST PAID HOSPITAL EMPLOYEES</t>
  </si>
  <si>
    <t>POSITION TITLE</t>
  </si>
  <si>
    <t>EMPLOYEE NAME</t>
  </si>
  <si>
    <t>SALARY</t>
  </si>
  <si>
    <t>FRINGE BENEFITS</t>
  </si>
  <si>
    <t>TOTAL</t>
  </si>
  <si>
    <t xml:space="preserve">1.         </t>
  </si>
  <si>
    <t>ORTHOPEDIC SURGEON</t>
  </si>
  <si>
    <t>David Freccero MD</t>
  </si>
  <si>
    <t xml:space="preserve">2.         </t>
  </si>
  <si>
    <t xml:space="preserve">3.         </t>
  </si>
  <si>
    <t>PHYSICIAN SURGEON</t>
  </si>
  <si>
    <t>Timothy Gostkowski MD</t>
  </si>
  <si>
    <t xml:space="preserve">4.         </t>
  </si>
  <si>
    <t>William McGeehin MD</t>
  </si>
  <si>
    <t xml:space="preserve">5.         </t>
  </si>
  <si>
    <t>Mustafa Ugurlu MD</t>
  </si>
  <si>
    <t xml:space="preserve">6.         </t>
  </si>
  <si>
    <t>CARDIOLOGIST</t>
  </si>
  <si>
    <t>Robert Kahan MD</t>
  </si>
  <si>
    <t xml:space="preserve">7.         </t>
  </si>
  <si>
    <t>Carrie Wolfberg MD</t>
  </si>
  <si>
    <t xml:space="preserve">8.         </t>
  </si>
  <si>
    <t>VP MEDICAL AFFAIRS</t>
  </si>
  <si>
    <t>Mark Prete MD</t>
  </si>
  <si>
    <t xml:space="preserve">9.         </t>
  </si>
  <si>
    <t>Joseph Abreu MD</t>
  </si>
  <si>
    <t xml:space="preserve">10.         </t>
  </si>
  <si>
    <t>Ofer Sagiv MD</t>
  </si>
  <si>
    <t>REPORT 19B - SALARIES AND FRINGE BENEFITS OF THE TEN HIGHEST PAID HEALTH SYSTEM EMPLOYEES</t>
  </si>
  <si>
    <t>EMPLOYEE NAME AND COMPANY</t>
  </si>
  <si>
    <t>David Freccero MD Charlotte Hungerford Hospital</t>
  </si>
  <si>
    <t>Daniel McIntyre Charlotte Hungerford Hospital</t>
  </si>
  <si>
    <t>Timothy Gostkowski MD Charlotte Hungerford Hospital</t>
  </si>
  <si>
    <t>William McGeehin MD Charlotte Hungerford Hospital</t>
  </si>
  <si>
    <t>Mustafa Ugurlu MD Charlotte Hungerford Hospital</t>
  </si>
  <si>
    <t>Robert Kahan MD Charlotte Hungerford Hospital</t>
  </si>
  <si>
    <t>Carrie Wolfberg MD Charlotte Hungerford Hospital</t>
  </si>
  <si>
    <t>Mark Prete MD Charlotte Hungerford Hospital</t>
  </si>
  <si>
    <t>Joseph Abreu MD Charlotte Hungerford Hospital</t>
  </si>
  <si>
    <t>CFO</t>
  </si>
  <si>
    <t>Ofer Sagive MD Charlotte Hungerford Hospital</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</si>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</sst>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top style="thin">
        <color indexed="0"/>
      </top>
      <bottom style="medium">
        <color indexed="0"/>
      </bottom>
      <diagonal/>
    </border>
    <border>
      <left/>
      <right style="medium">
        <color indexed="0"/>
      </right>
      <top style="medium">
        <color indexed="0"/>
      </top>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4"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3"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
  <sheetViews>
    <sheetView tabSelected="1" zoomScale="75" workbookViewId="0">
      <selection activeCell="A28" sqref="A28"/>
    </sheetView>
  </sheetViews>
  <sheetFormatPr defaultColWidth="9.109375" defaultRowHeight="13.2" x14ac:dyDescent="0.25"/>
  <cols>
    <col min="1" max="1" width="6.5546875" style="1" bestFit="1" customWidth="1"/>
    <col min="2" max="2" width="37.6640625" style="1" customWidth="1"/>
    <col min="3" max="3" width="85" style="1" bestFit="1" customWidth="1"/>
    <col min="4" max="16384" width="9.109375" style="1"/>
  </cols>
  <sheetData>
    <row r="1" spans="1:3" x14ac:dyDescent="0.25">
      <c r="A1" s="470"/>
      <c r="B1" s="470"/>
      <c r="C1" s="470"/>
    </row>
    <row r="2" spans="1:3" ht="18" customHeight="1" x14ac:dyDescent="0.3">
      <c r="A2" s="471" t="s">
        <v>0</v>
      </c>
      <c r="B2" s="471"/>
      <c r="C2" s="471"/>
    </row>
    <row r="3" spans="1:3" ht="18" customHeight="1" x14ac:dyDescent="0.3">
      <c r="A3" s="469" t="s">
        <v>1</v>
      </c>
      <c r="B3" s="469"/>
      <c r="C3" s="469"/>
    </row>
    <row r="4" spans="1:3" ht="18" customHeight="1" x14ac:dyDescent="0.3">
      <c r="A4" s="469" t="s">
        <v>2</v>
      </c>
      <c r="B4" s="469"/>
      <c r="C4" s="469"/>
    </row>
    <row r="5" spans="1:3" ht="15.75" customHeight="1" x14ac:dyDescent="0.3">
      <c r="A5" s="469" t="s">
        <v>3</v>
      </c>
      <c r="B5" s="469"/>
      <c r="C5" s="469"/>
    </row>
    <row r="6" spans="1:3" ht="15.75" customHeight="1" x14ac:dyDescent="0.3">
      <c r="A6" s="469" t="s">
        <v>4</v>
      </c>
      <c r="B6" s="469"/>
      <c r="C6" s="469"/>
    </row>
    <row r="7" spans="1:3" ht="16.5" customHeight="1" thickBot="1" x14ac:dyDescent="0.35">
      <c r="A7" s="469"/>
      <c r="B7" s="469"/>
      <c r="C7" s="469"/>
    </row>
    <row r="8" spans="1:3" ht="15.75" customHeight="1" x14ac:dyDescent="0.3">
      <c r="A8" s="3">
        <v>-1</v>
      </c>
      <c r="B8" s="4">
        <v>-2</v>
      </c>
      <c r="C8" s="5">
        <v>-3</v>
      </c>
    </row>
    <row r="9" spans="1:3" ht="15.75" customHeight="1" x14ac:dyDescent="0.3">
      <c r="A9" s="6"/>
      <c r="B9" s="7"/>
      <c r="C9" s="8"/>
    </row>
    <row r="10" spans="1:3" s="12" customFormat="1" ht="16.5" customHeight="1" thickBot="1" x14ac:dyDescent="0.35">
      <c r="A10" s="9" t="s">
        <v>5</v>
      </c>
      <c r="B10" s="10" t="s">
        <v>6</v>
      </c>
      <c r="C10" s="11" t="s">
        <v>7</v>
      </c>
    </row>
    <row r="11" spans="1:3" ht="15.75" customHeight="1" x14ac:dyDescent="0.3">
      <c r="A11" s="13"/>
      <c r="B11" s="14"/>
      <c r="C11" s="15"/>
    </row>
    <row r="12" spans="1:3" ht="27.15" customHeight="1" x14ac:dyDescent="0.25">
      <c r="A12" s="16" t="s">
        <v>8</v>
      </c>
      <c r="B12" s="17" t="s">
        <v>9</v>
      </c>
      <c r="C12" s="18" t="s">
        <v>10</v>
      </c>
    </row>
    <row r="13" spans="1:3" ht="38.25" customHeight="1" x14ac:dyDescent="0.25">
      <c r="A13" s="19">
        <v>1</v>
      </c>
      <c r="B13" s="20" t="s">
        <v>11</v>
      </c>
      <c r="C13" s="21" t="s">
        <v>12</v>
      </c>
    </row>
    <row r="14" spans="1:3" ht="14.25" customHeight="1" x14ac:dyDescent="0.25">
      <c r="A14" s="19">
        <v>2</v>
      </c>
      <c r="B14" s="22" t="s">
        <v>13</v>
      </c>
      <c r="C14" s="21" t="s">
        <v>14</v>
      </c>
    </row>
    <row r="15" spans="1:3" ht="14.25" customHeight="1" x14ac:dyDescent="0.25">
      <c r="A15" s="19">
        <v>3</v>
      </c>
      <c r="B15" s="22" t="s">
        <v>15</v>
      </c>
      <c r="C15" s="23" t="s">
        <v>16</v>
      </c>
    </row>
    <row r="16" spans="1:3" ht="14.25" customHeight="1" x14ac:dyDescent="0.25">
      <c r="A16" s="19">
        <v>4</v>
      </c>
      <c r="B16" s="20" t="s">
        <v>17</v>
      </c>
      <c r="C16" s="21" t="s">
        <v>18</v>
      </c>
    </row>
    <row r="17" spans="1:3" ht="14.25" customHeight="1" x14ac:dyDescent="0.25">
      <c r="A17" s="19">
        <v>5</v>
      </c>
      <c r="B17" s="20" t="s">
        <v>19</v>
      </c>
      <c r="C17" s="21" t="s">
        <v>20</v>
      </c>
    </row>
    <row r="18" spans="1:3" ht="14.25" customHeight="1" x14ac:dyDescent="0.25">
      <c r="A18" s="19">
        <v>6</v>
      </c>
      <c r="B18" s="20" t="s">
        <v>21</v>
      </c>
      <c r="C18" s="24" t="s">
        <v>22</v>
      </c>
    </row>
    <row r="19" spans="1:3" ht="14.25" customHeight="1" x14ac:dyDescent="0.25">
      <c r="A19" s="19">
        <v>7</v>
      </c>
      <c r="B19" s="20" t="s">
        <v>23</v>
      </c>
      <c r="C19" s="21" t="s">
        <v>24</v>
      </c>
    </row>
    <row r="20" spans="1:3" ht="14.25" customHeight="1" x14ac:dyDescent="0.25">
      <c r="A20" s="19">
        <v>8</v>
      </c>
      <c r="B20" s="20" t="s">
        <v>25</v>
      </c>
      <c r="C20" s="21" t="s">
        <v>26</v>
      </c>
    </row>
    <row r="21" spans="1:3" ht="14.25" customHeight="1" x14ac:dyDescent="0.25">
      <c r="A21" s="19">
        <v>9</v>
      </c>
      <c r="B21" s="20" t="s">
        <v>27</v>
      </c>
      <c r="C21" s="21" t="s">
        <v>28</v>
      </c>
    </row>
    <row r="22" spans="1:3" ht="14.25" customHeight="1" x14ac:dyDescent="0.25">
      <c r="A22" s="19">
        <v>10</v>
      </c>
      <c r="B22" s="20" t="s">
        <v>29</v>
      </c>
      <c r="C22" s="21" t="s">
        <v>26</v>
      </c>
    </row>
    <row r="23" spans="1:3" ht="14.25" customHeight="1" x14ac:dyDescent="0.25">
      <c r="A23" s="19">
        <v>11</v>
      </c>
      <c r="B23" s="20" t="s">
        <v>30</v>
      </c>
      <c r="C23" s="21" t="s">
        <v>31</v>
      </c>
    </row>
    <row r="24" spans="1:3" ht="14.25" customHeight="1" x14ac:dyDescent="0.25">
      <c r="A24" s="19">
        <v>12</v>
      </c>
      <c r="B24" s="20" t="s">
        <v>32</v>
      </c>
      <c r="C24" s="21" t="s">
        <v>18</v>
      </c>
    </row>
    <row r="25" spans="1:3" ht="14.25" customHeight="1" x14ac:dyDescent="0.25">
      <c r="A25" s="19">
        <v>13</v>
      </c>
      <c r="B25" s="20" t="s">
        <v>33</v>
      </c>
      <c r="C25" s="21" t="s">
        <v>20</v>
      </c>
    </row>
    <row r="26" spans="1:3" ht="14.25" customHeight="1" x14ac:dyDescent="0.25">
      <c r="A26" s="19">
        <v>14</v>
      </c>
      <c r="B26" s="20" t="s">
        <v>34</v>
      </c>
      <c r="C26" s="24" t="s">
        <v>22</v>
      </c>
    </row>
    <row r="27" spans="1:3" ht="15" customHeight="1" thickBot="1" x14ac:dyDescent="0.3">
      <c r="A27" s="25">
        <v>15</v>
      </c>
      <c r="B27" s="26" t="s">
        <v>35</v>
      </c>
      <c r="C27" s="27" t="s">
        <v>24</v>
      </c>
    </row>
    <row r="28" spans="1:3" ht="15.75" customHeight="1" x14ac:dyDescent="0.3">
      <c r="A28" s="13"/>
      <c r="B28" s="14"/>
      <c r="C28" s="15"/>
    </row>
    <row r="29" spans="1:3" ht="27.15" customHeight="1" x14ac:dyDescent="0.25">
      <c r="A29" s="16" t="s">
        <v>36</v>
      </c>
      <c r="B29" s="17" t="s">
        <v>9</v>
      </c>
      <c r="C29" s="18" t="s">
        <v>37</v>
      </c>
    </row>
    <row r="30" spans="1:3" ht="38.25" customHeight="1" x14ac:dyDescent="0.25">
      <c r="A30" s="19">
        <v>1</v>
      </c>
      <c r="B30" s="20" t="s">
        <v>11</v>
      </c>
      <c r="C30" s="21" t="s">
        <v>38</v>
      </c>
    </row>
    <row r="31" spans="1:3" ht="14.25" customHeight="1" x14ac:dyDescent="0.25">
      <c r="A31" s="19">
        <v>2</v>
      </c>
      <c r="B31" s="22" t="s">
        <v>13</v>
      </c>
      <c r="C31" s="21" t="s">
        <v>39</v>
      </c>
    </row>
    <row r="32" spans="1:3" ht="14.25" customHeight="1" x14ac:dyDescent="0.25">
      <c r="A32" s="19">
        <v>3</v>
      </c>
      <c r="B32" s="22" t="s">
        <v>15</v>
      </c>
      <c r="C32" s="23" t="s">
        <v>40</v>
      </c>
    </row>
    <row r="33" spans="1:3" ht="14.25" customHeight="1" x14ac:dyDescent="0.25">
      <c r="A33" s="19">
        <v>4</v>
      </c>
      <c r="B33" s="20" t="s">
        <v>17</v>
      </c>
      <c r="C33" s="21" t="s">
        <v>41</v>
      </c>
    </row>
    <row r="34" spans="1:3" ht="14.25" customHeight="1" x14ac:dyDescent="0.25">
      <c r="A34" s="19">
        <v>5</v>
      </c>
      <c r="B34" s="20" t="s">
        <v>19</v>
      </c>
      <c r="C34" s="21" t="s">
        <v>20</v>
      </c>
    </row>
    <row r="35" spans="1:3" ht="14.25" customHeight="1" x14ac:dyDescent="0.25">
      <c r="A35" s="19">
        <v>6</v>
      </c>
      <c r="B35" s="20" t="s">
        <v>21</v>
      </c>
      <c r="C35" s="24" t="s">
        <v>22</v>
      </c>
    </row>
    <row r="36" spans="1:3" ht="14.25" customHeight="1" x14ac:dyDescent="0.25">
      <c r="A36" s="19">
        <v>7</v>
      </c>
      <c r="B36" s="20" t="s">
        <v>23</v>
      </c>
      <c r="C36" s="21" t="s">
        <v>42</v>
      </c>
    </row>
    <row r="37" spans="1:3" ht="14.25" customHeight="1" x14ac:dyDescent="0.25">
      <c r="A37" s="19">
        <v>8</v>
      </c>
      <c r="B37" s="20" t="s">
        <v>25</v>
      </c>
      <c r="C37" s="21" t="s">
        <v>43</v>
      </c>
    </row>
    <row r="38" spans="1:3" ht="14.25" customHeight="1" x14ac:dyDescent="0.25">
      <c r="A38" s="19">
        <v>9</v>
      </c>
      <c r="B38" s="20" t="s">
        <v>27</v>
      </c>
      <c r="C38" s="21" t="s">
        <v>44</v>
      </c>
    </row>
    <row r="39" spans="1:3" ht="14.25" customHeight="1" x14ac:dyDescent="0.25">
      <c r="A39" s="19">
        <v>10</v>
      </c>
      <c r="B39" s="20" t="s">
        <v>29</v>
      </c>
      <c r="C39" s="21" t="s">
        <v>45</v>
      </c>
    </row>
    <row r="40" spans="1:3" ht="14.25" customHeight="1" x14ac:dyDescent="0.25">
      <c r="A40" s="19">
        <v>11</v>
      </c>
      <c r="B40" s="20" t="s">
        <v>30</v>
      </c>
      <c r="C40" s="21" t="s">
        <v>46</v>
      </c>
    </row>
    <row r="41" spans="1:3" ht="14.25" customHeight="1" x14ac:dyDescent="0.25">
      <c r="A41" s="19">
        <v>12</v>
      </c>
      <c r="B41" s="20" t="s">
        <v>32</v>
      </c>
      <c r="C41" s="21" t="s">
        <v>47</v>
      </c>
    </row>
    <row r="42" spans="1:3" ht="14.25" customHeight="1" x14ac:dyDescent="0.25">
      <c r="A42" s="19">
        <v>13</v>
      </c>
      <c r="B42" s="20" t="s">
        <v>33</v>
      </c>
      <c r="C42" s="21" t="s">
        <v>48</v>
      </c>
    </row>
    <row r="43" spans="1:3" ht="14.25" customHeight="1" x14ac:dyDescent="0.25">
      <c r="A43" s="19">
        <v>14</v>
      </c>
      <c r="B43" s="20" t="s">
        <v>34</v>
      </c>
      <c r="C43" s="24" t="s">
        <v>22</v>
      </c>
    </row>
    <row r="44" spans="1:3" ht="15" customHeight="1" thickBot="1" x14ac:dyDescent="0.3">
      <c r="A44" s="25">
        <v>15</v>
      </c>
      <c r="B44" s="26" t="s">
        <v>35</v>
      </c>
      <c r="C44" s="27" t="s">
        <v>49</v>
      </c>
    </row>
    <row r="45" spans="1:3" ht="15.75" customHeight="1" x14ac:dyDescent="0.3">
      <c r="A45" s="13"/>
      <c r="B45" s="14"/>
      <c r="C45" s="15"/>
    </row>
    <row r="46" spans="1:3" ht="27.15" customHeight="1" x14ac:dyDescent="0.25">
      <c r="A46" s="16" t="s">
        <v>50</v>
      </c>
      <c r="B46" s="17" t="s">
        <v>9</v>
      </c>
      <c r="C46" s="18" t="s">
        <v>51</v>
      </c>
    </row>
    <row r="47" spans="1:3" ht="38.25" customHeight="1" x14ac:dyDescent="0.25">
      <c r="A47" s="19">
        <v>1</v>
      </c>
      <c r="B47" s="20" t="s">
        <v>11</v>
      </c>
      <c r="C47" s="21" t="s">
        <v>52</v>
      </c>
    </row>
    <row r="48" spans="1:3" ht="14.25" customHeight="1" x14ac:dyDescent="0.25">
      <c r="A48" s="19">
        <v>2</v>
      </c>
      <c r="B48" s="22" t="s">
        <v>13</v>
      </c>
      <c r="C48" s="21" t="s">
        <v>53</v>
      </c>
    </row>
    <row r="49" spans="1:3" ht="14.25" customHeight="1" x14ac:dyDescent="0.25">
      <c r="A49" s="19">
        <v>3</v>
      </c>
      <c r="B49" s="22" t="s">
        <v>15</v>
      </c>
      <c r="C49" s="23" t="s">
        <v>40</v>
      </c>
    </row>
    <row r="50" spans="1:3" ht="14.25" customHeight="1" x14ac:dyDescent="0.25">
      <c r="A50" s="19">
        <v>4</v>
      </c>
      <c r="B50" s="20" t="s">
        <v>17</v>
      </c>
      <c r="C50" s="21" t="s">
        <v>54</v>
      </c>
    </row>
    <row r="51" spans="1:3" ht="14.25" customHeight="1" x14ac:dyDescent="0.25">
      <c r="A51" s="19">
        <v>5</v>
      </c>
      <c r="B51" s="20" t="s">
        <v>19</v>
      </c>
      <c r="C51" s="21" t="s">
        <v>20</v>
      </c>
    </row>
    <row r="52" spans="1:3" ht="14.25" customHeight="1" x14ac:dyDescent="0.25">
      <c r="A52" s="19">
        <v>6</v>
      </c>
      <c r="B52" s="20" t="s">
        <v>21</v>
      </c>
      <c r="C52" s="24" t="s">
        <v>22</v>
      </c>
    </row>
    <row r="53" spans="1:3" ht="14.25" customHeight="1" x14ac:dyDescent="0.25">
      <c r="A53" s="19">
        <v>7</v>
      </c>
      <c r="B53" s="20" t="s">
        <v>23</v>
      </c>
      <c r="C53" s="21" t="s">
        <v>42</v>
      </c>
    </row>
    <row r="54" spans="1:3" ht="14.25" customHeight="1" x14ac:dyDescent="0.25">
      <c r="A54" s="19">
        <v>8</v>
      </c>
      <c r="B54" s="20" t="s">
        <v>25</v>
      </c>
      <c r="C54" s="21" t="s">
        <v>26</v>
      </c>
    </row>
    <row r="55" spans="1:3" ht="14.25" customHeight="1" x14ac:dyDescent="0.25">
      <c r="A55" s="19">
        <v>9</v>
      </c>
      <c r="B55" s="20" t="s">
        <v>27</v>
      </c>
      <c r="C55" s="21" t="s">
        <v>44</v>
      </c>
    </row>
    <row r="56" spans="1:3" ht="14.25" customHeight="1" x14ac:dyDescent="0.25">
      <c r="A56" s="19">
        <v>10</v>
      </c>
      <c r="B56" s="20" t="s">
        <v>29</v>
      </c>
      <c r="C56" s="21" t="s">
        <v>55</v>
      </c>
    </row>
    <row r="57" spans="1:3" ht="14.25" customHeight="1" x14ac:dyDescent="0.25">
      <c r="A57" s="19">
        <v>11</v>
      </c>
      <c r="B57" s="20" t="s">
        <v>30</v>
      </c>
      <c r="C57" s="21" t="s">
        <v>56</v>
      </c>
    </row>
    <row r="58" spans="1:3" ht="14.25" customHeight="1" x14ac:dyDescent="0.25">
      <c r="A58" s="19">
        <v>12</v>
      </c>
      <c r="B58" s="20" t="s">
        <v>32</v>
      </c>
      <c r="C58" s="21" t="s">
        <v>57</v>
      </c>
    </row>
    <row r="59" spans="1:3" ht="14.25" customHeight="1" x14ac:dyDescent="0.25">
      <c r="A59" s="19">
        <v>13</v>
      </c>
      <c r="B59" s="20" t="s">
        <v>33</v>
      </c>
      <c r="C59" s="21" t="s">
        <v>48</v>
      </c>
    </row>
    <row r="60" spans="1:3" ht="14.25" customHeight="1" x14ac:dyDescent="0.25">
      <c r="A60" s="19">
        <v>14</v>
      </c>
      <c r="B60" s="20" t="s">
        <v>34</v>
      </c>
      <c r="C60" s="24" t="s">
        <v>22</v>
      </c>
    </row>
    <row r="61" spans="1:3" ht="15" customHeight="1" thickBot="1" x14ac:dyDescent="0.3">
      <c r="A61" s="25">
        <v>15</v>
      </c>
      <c r="B61" s="26" t="s">
        <v>35</v>
      </c>
      <c r="C61" s="27" t="s">
        <v>49</v>
      </c>
    </row>
    <row r="62" spans="1:3" ht="15.75" customHeight="1" x14ac:dyDescent="0.3">
      <c r="A62" s="13"/>
      <c r="B62" s="14"/>
      <c r="C62" s="15"/>
    </row>
    <row r="63" spans="1:3" ht="27.15" customHeight="1" x14ac:dyDescent="0.25">
      <c r="A63" s="16" t="s">
        <v>58</v>
      </c>
      <c r="B63" s="17" t="s">
        <v>9</v>
      </c>
      <c r="C63" s="18" t="s">
        <v>59</v>
      </c>
    </row>
    <row r="64" spans="1:3" ht="38.25" customHeight="1" x14ac:dyDescent="0.25">
      <c r="A64" s="19">
        <v>1</v>
      </c>
      <c r="B64" s="20" t="s">
        <v>11</v>
      </c>
      <c r="C64" s="21" t="s">
        <v>60</v>
      </c>
    </row>
    <row r="65" spans="1:3" ht="14.25" customHeight="1" x14ac:dyDescent="0.25">
      <c r="A65" s="19">
        <v>2</v>
      </c>
      <c r="B65" s="22" t="s">
        <v>13</v>
      </c>
      <c r="C65" s="21" t="s">
        <v>61</v>
      </c>
    </row>
    <row r="66" spans="1:3" ht="14.25" customHeight="1" x14ac:dyDescent="0.25">
      <c r="A66" s="19">
        <v>3</v>
      </c>
      <c r="B66" s="22" t="s">
        <v>15</v>
      </c>
      <c r="C66" s="23" t="s">
        <v>40</v>
      </c>
    </row>
    <row r="67" spans="1:3" ht="14.25" customHeight="1" x14ac:dyDescent="0.25">
      <c r="A67" s="19">
        <v>4</v>
      </c>
      <c r="B67" s="20" t="s">
        <v>17</v>
      </c>
      <c r="C67" s="21" t="s">
        <v>62</v>
      </c>
    </row>
    <row r="68" spans="1:3" ht="14.25" customHeight="1" x14ac:dyDescent="0.25">
      <c r="A68" s="19">
        <v>5</v>
      </c>
      <c r="B68" s="20" t="s">
        <v>19</v>
      </c>
      <c r="C68" s="21" t="s">
        <v>63</v>
      </c>
    </row>
    <row r="69" spans="1:3" ht="14.25" customHeight="1" x14ac:dyDescent="0.25">
      <c r="A69" s="19">
        <v>6</v>
      </c>
      <c r="B69" s="20" t="s">
        <v>21</v>
      </c>
      <c r="C69" s="24" t="s">
        <v>22</v>
      </c>
    </row>
    <row r="70" spans="1:3" ht="14.25" customHeight="1" x14ac:dyDescent="0.25">
      <c r="A70" s="19">
        <v>7</v>
      </c>
      <c r="B70" s="20" t="s">
        <v>23</v>
      </c>
      <c r="C70" s="21" t="s">
        <v>64</v>
      </c>
    </row>
    <row r="71" spans="1:3" ht="14.25" customHeight="1" x14ac:dyDescent="0.25">
      <c r="A71" s="19">
        <v>8</v>
      </c>
      <c r="B71" s="20" t="s">
        <v>25</v>
      </c>
      <c r="C71" s="21" t="s">
        <v>65</v>
      </c>
    </row>
    <row r="72" spans="1:3" ht="14.25" customHeight="1" x14ac:dyDescent="0.25">
      <c r="A72" s="19">
        <v>9</v>
      </c>
      <c r="B72" s="20" t="s">
        <v>27</v>
      </c>
      <c r="C72" s="21" t="s">
        <v>66</v>
      </c>
    </row>
    <row r="73" spans="1:3" ht="14.25" customHeight="1" x14ac:dyDescent="0.25">
      <c r="A73" s="19">
        <v>10</v>
      </c>
      <c r="B73" s="20" t="s">
        <v>29</v>
      </c>
      <c r="C73" s="21" t="s">
        <v>67</v>
      </c>
    </row>
    <row r="74" spans="1:3" ht="14.25" customHeight="1" x14ac:dyDescent="0.25">
      <c r="A74" s="19">
        <v>11</v>
      </c>
      <c r="B74" s="20" t="s">
        <v>30</v>
      </c>
      <c r="C74" s="21" t="s">
        <v>68</v>
      </c>
    </row>
    <row r="75" spans="1:3" ht="14.25" customHeight="1" x14ac:dyDescent="0.25">
      <c r="A75" s="19">
        <v>12</v>
      </c>
      <c r="B75" s="20" t="s">
        <v>32</v>
      </c>
      <c r="C75" s="21" t="s">
        <v>69</v>
      </c>
    </row>
    <row r="76" spans="1:3" ht="14.25" customHeight="1" x14ac:dyDescent="0.25">
      <c r="A76" s="19">
        <v>13</v>
      </c>
      <c r="B76" s="20" t="s">
        <v>33</v>
      </c>
      <c r="C76" s="21" t="s">
        <v>70</v>
      </c>
    </row>
    <row r="77" spans="1:3" ht="14.25" customHeight="1" x14ac:dyDescent="0.25">
      <c r="A77" s="19">
        <v>14</v>
      </c>
      <c r="B77" s="20" t="s">
        <v>34</v>
      </c>
      <c r="C77" s="24" t="s">
        <v>22</v>
      </c>
    </row>
    <row r="78" spans="1:3" ht="15" customHeight="1" thickBot="1" x14ac:dyDescent="0.3">
      <c r="A78" s="25">
        <v>15</v>
      </c>
      <c r="B78" s="26" t="s">
        <v>35</v>
      </c>
      <c r="C78" s="27" t="s">
        <v>71</v>
      </c>
    </row>
    <row r="79" spans="1:3" ht="15.75" customHeight="1" x14ac:dyDescent="0.3">
      <c r="A79" s="13"/>
      <c r="B79" s="14"/>
      <c r="C79" s="15"/>
    </row>
    <row r="80" spans="1:3" ht="27.15" customHeight="1" x14ac:dyDescent="0.25">
      <c r="A80" s="16" t="s">
        <v>72</v>
      </c>
      <c r="B80" s="17" t="s">
        <v>9</v>
      </c>
      <c r="C80" s="18" t="s">
        <v>73</v>
      </c>
    </row>
    <row r="81" spans="1:4" ht="38.25" customHeight="1" x14ac:dyDescent="0.25">
      <c r="A81" s="19">
        <v>1</v>
      </c>
      <c r="B81" s="20" t="s">
        <v>11</v>
      </c>
      <c r="C81" s="21" t="s">
        <v>74</v>
      </c>
    </row>
    <row r="82" spans="1:4" ht="14.25" customHeight="1" x14ac:dyDescent="0.25">
      <c r="A82" s="19">
        <v>2</v>
      </c>
      <c r="B82" s="22" t="s">
        <v>13</v>
      </c>
      <c r="C82" s="21" t="s">
        <v>75</v>
      </c>
    </row>
    <row r="83" spans="1:4" ht="14.25" customHeight="1" x14ac:dyDescent="0.25">
      <c r="A83" s="19">
        <v>3</v>
      </c>
      <c r="B83" s="22" t="s">
        <v>15</v>
      </c>
      <c r="C83" s="23" t="s">
        <v>40</v>
      </c>
    </row>
    <row r="84" spans="1:4" ht="14.25" customHeight="1" x14ac:dyDescent="0.25">
      <c r="A84" s="19">
        <v>4</v>
      </c>
      <c r="B84" s="20" t="s">
        <v>17</v>
      </c>
      <c r="C84" s="21" t="s">
        <v>76</v>
      </c>
    </row>
    <row r="85" spans="1:4" ht="14.25" customHeight="1" x14ac:dyDescent="0.25">
      <c r="A85" s="19">
        <v>5</v>
      </c>
      <c r="B85" s="20" t="s">
        <v>19</v>
      </c>
      <c r="C85" s="21" t="s">
        <v>20</v>
      </c>
    </row>
    <row r="86" spans="1:4" ht="14.25" customHeight="1" x14ac:dyDescent="0.25">
      <c r="A86" s="19">
        <v>6</v>
      </c>
      <c r="B86" s="20" t="s">
        <v>21</v>
      </c>
      <c r="C86" s="24" t="s">
        <v>22</v>
      </c>
    </row>
    <row r="87" spans="1:4" ht="14.25" customHeight="1" x14ac:dyDescent="0.25">
      <c r="A87" s="19">
        <v>7</v>
      </c>
      <c r="B87" s="20" t="s">
        <v>23</v>
      </c>
      <c r="C87" s="21" t="s">
        <v>42</v>
      </c>
    </row>
    <row r="88" spans="1:4" ht="14.25" customHeight="1" x14ac:dyDescent="0.25">
      <c r="A88" s="19">
        <v>8</v>
      </c>
      <c r="B88" s="20" t="s">
        <v>25</v>
      </c>
      <c r="C88" s="21" t="s">
        <v>77</v>
      </c>
    </row>
    <row r="89" spans="1:4" ht="14.25" customHeight="1" x14ac:dyDescent="0.25">
      <c r="A89" s="19">
        <v>9</v>
      </c>
      <c r="B89" s="20" t="s">
        <v>27</v>
      </c>
      <c r="C89" s="21" t="s">
        <v>78</v>
      </c>
    </row>
    <row r="90" spans="1:4" ht="14.25" customHeight="1" x14ac:dyDescent="0.25">
      <c r="A90" s="19">
        <v>10</v>
      </c>
      <c r="B90" s="20" t="s">
        <v>29</v>
      </c>
      <c r="C90" s="21" t="s">
        <v>79</v>
      </c>
    </row>
    <row r="91" spans="1:4" ht="14.25" customHeight="1" x14ac:dyDescent="0.25">
      <c r="A91" s="19">
        <v>11</v>
      </c>
      <c r="B91" s="20" t="s">
        <v>30</v>
      </c>
      <c r="C91" s="21" t="s">
        <v>31</v>
      </c>
    </row>
    <row r="92" spans="1:4" ht="14.25" customHeight="1" x14ac:dyDescent="0.25">
      <c r="A92" s="19">
        <v>12</v>
      </c>
      <c r="B92" s="20" t="s">
        <v>32</v>
      </c>
      <c r="C92" s="21" t="s">
        <v>76</v>
      </c>
    </row>
    <row r="93" spans="1:4" ht="14.25" customHeight="1" x14ac:dyDescent="0.25">
      <c r="A93" s="19">
        <v>13</v>
      </c>
      <c r="B93" s="20" t="s">
        <v>33</v>
      </c>
      <c r="C93" s="21" t="s">
        <v>20</v>
      </c>
    </row>
    <row r="94" spans="1:4" ht="14.25" customHeight="1" x14ac:dyDescent="0.25">
      <c r="A94" s="19">
        <v>14</v>
      </c>
      <c r="B94" s="20" t="s">
        <v>34</v>
      </c>
      <c r="C94" s="24" t="s">
        <v>22</v>
      </c>
    </row>
    <row r="95" spans="1:4" ht="15" customHeight="1" thickBot="1" x14ac:dyDescent="0.3">
      <c r="A95" s="25">
        <v>15</v>
      </c>
      <c r="B95" s="26" t="s">
        <v>35</v>
      </c>
      <c r="C95" s="27" t="s">
        <v>42</v>
      </c>
    </row>
    <row r="96" spans="1:4" ht="15.6" x14ac:dyDescent="0.3">
      <c r="A96" s="28" t="s">
        <v>80</v>
      </c>
      <c r="B96" s="28"/>
      <c r="C96" s="28" t="s">
        <v>81</v>
      </c>
      <c r="D9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headerFooter>
    <oddHeader>&amp;LOFFICE OF HEALTH CARE ACCESS&amp;CANNUAL REPORTING&amp;RCHARLOTTE HUNGERFORD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75" workbookViewId="0">
      <selection activeCell="B28" sqref="B28"/>
    </sheetView>
  </sheetViews>
  <sheetFormatPr defaultColWidth="9.109375" defaultRowHeight="15" x14ac:dyDescent="0.25"/>
  <cols>
    <col min="1" max="1" width="8.88671875" style="309" bestFit="1" customWidth="1"/>
    <col min="2" max="2" width="62.5546875" style="309" customWidth="1"/>
    <col min="3" max="3" width="78.5546875" style="309" customWidth="1"/>
    <col min="4" max="16384" width="9.109375" style="309"/>
  </cols>
  <sheetData>
    <row r="1" spans="1:3" ht="15.6" x14ac:dyDescent="0.3">
      <c r="A1" s="308"/>
      <c r="B1" s="517"/>
      <c r="C1" s="517"/>
    </row>
    <row r="2" spans="1:3" ht="15.6" x14ac:dyDescent="0.3">
      <c r="A2" s="517" t="s">
        <v>0</v>
      </c>
      <c r="B2" s="517"/>
      <c r="C2" s="517"/>
    </row>
    <row r="3" spans="1:3" ht="15.6" x14ac:dyDescent="0.3">
      <c r="A3" s="517" t="s">
        <v>1</v>
      </c>
      <c r="B3" s="517"/>
      <c r="C3" s="517"/>
    </row>
    <row r="4" spans="1:3" ht="15.6" x14ac:dyDescent="0.3">
      <c r="A4" s="517" t="s">
        <v>82</v>
      </c>
      <c r="B4" s="517"/>
      <c r="C4" s="517"/>
    </row>
    <row r="5" spans="1:3" ht="15.6" x14ac:dyDescent="0.3">
      <c r="A5" s="517" t="s">
        <v>230</v>
      </c>
      <c r="B5" s="517"/>
      <c r="C5" s="517"/>
    </row>
    <row r="6" spans="1:3" ht="13.5" customHeight="1" thickBot="1" x14ac:dyDescent="0.35">
      <c r="A6" s="310"/>
      <c r="B6" s="518"/>
      <c r="C6" s="518"/>
    </row>
    <row r="7" spans="1:3" ht="15.6" x14ac:dyDescent="0.3">
      <c r="A7" s="311">
        <v>-1</v>
      </c>
      <c r="B7" s="312">
        <v>-2</v>
      </c>
      <c r="C7" s="313">
        <v>-3</v>
      </c>
    </row>
    <row r="8" spans="1:3" ht="15.6" customHeight="1" thickBot="1" x14ac:dyDescent="0.3">
      <c r="A8" s="314" t="s">
        <v>5</v>
      </c>
      <c r="B8" s="315" t="s">
        <v>6</v>
      </c>
      <c r="C8" s="315" t="s">
        <v>231</v>
      </c>
    </row>
    <row r="9" spans="1:3" ht="15.75" customHeight="1" x14ac:dyDescent="0.3">
      <c r="A9" s="316"/>
      <c r="B9" s="317"/>
      <c r="C9" s="318"/>
    </row>
    <row r="10" spans="1:3" ht="15.75" customHeight="1" thickBot="1" x14ac:dyDescent="0.3">
      <c r="A10" s="319" t="s">
        <v>232</v>
      </c>
      <c r="B10" s="320" t="s">
        <v>233</v>
      </c>
      <c r="C10" s="315"/>
    </row>
    <row r="11" spans="1:3" s="324" customFormat="1" ht="75" customHeight="1" x14ac:dyDescent="0.25">
      <c r="A11" s="321" t="s">
        <v>114</v>
      </c>
      <c r="B11" s="322" t="s">
        <v>234</v>
      </c>
      <c r="C11" s="323" t="s">
        <v>235</v>
      </c>
    </row>
    <row r="12" spans="1:3" s="324" customFormat="1" ht="30" x14ac:dyDescent="0.25">
      <c r="A12" s="325" t="s">
        <v>121</v>
      </c>
      <c r="B12" s="322" t="s">
        <v>236</v>
      </c>
      <c r="C12" s="326" t="s">
        <v>237</v>
      </c>
    </row>
    <row r="13" spans="1:3" s="324" customFormat="1" ht="30" x14ac:dyDescent="0.25">
      <c r="A13" s="327" t="s">
        <v>125</v>
      </c>
      <c r="B13" s="328" t="s">
        <v>238</v>
      </c>
      <c r="C13" s="329">
        <v>0.27610000000000001</v>
      </c>
    </row>
    <row r="14" spans="1:3" ht="13.5" customHeight="1" thickBot="1" x14ac:dyDescent="0.3">
      <c r="A14" s="330"/>
      <c r="B14" s="331"/>
      <c r="C14" s="332"/>
    </row>
    <row r="15" spans="1:3" s="324" customFormat="1" ht="16.5" customHeight="1" thickBot="1" x14ac:dyDescent="0.3">
      <c r="A15" s="333" t="s">
        <v>239</v>
      </c>
      <c r="B15" s="334" t="s">
        <v>240</v>
      </c>
      <c r="C15" s="335"/>
    </row>
    <row r="16" spans="1:3" s="324" customFormat="1" ht="15.6" x14ac:dyDescent="0.25">
      <c r="A16" s="336" t="s">
        <v>241</v>
      </c>
      <c r="B16" s="337" t="s">
        <v>242</v>
      </c>
      <c r="C16" s="338"/>
    </row>
    <row r="17" spans="1:3" s="324" customFormat="1" x14ac:dyDescent="0.25">
      <c r="A17" s="339">
        <v>1</v>
      </c>
      <c r="B17" s="322" t="s">
        <v>243</v>
      </c>
      <c r="C17" s="340" t="s">
        <v>244</v>
      </c>
    </row>
    <row r="18" spans="1:3" s="324" customFormat="1" x14ac:dyDescent="0.25">
      <c r="A18" s="339">
        <v>2</v>
      </c>
      <c r="B18" s="341" t="s">
        <v>245</v>
      </c>
      <c r="C18" s="340" t="s">
        <v>61</v>
      </c>
    </row>
    <row r="19" spans="1:3" s="324" customFormat="1" x14ac:dyDescent="0.25">
      <c r="A19" s="339">
        <v>3</v>
      </c>
      <c r="B19" s="341" t="s">
        <v>246</v>
      </c>
      <c r="C19" s="340" t="s">
        <v>247</v>
      </c>
    </row>
    <row r="20" spans="1:3" s="324" customFormat="1" ht="75" customHeight="1" x14ac:dyDescent="0.25">
      <c r="A20" s="339">
        <v>4</v>
      </c>
      <c r="B20" s="341" t="s">
        <v>248</v>
      </c>
      <c r="C20" s="340" t="s">
        <v>235</v>
      </c>
    </row>
    <row r="21" spans="1:3" s="324" customFormat="1" ht="75" customHeight="1" x14ac:dyDescent="0.25">
      <c r="A21" s="339">
        <v>5</v>
      </c>
      <c r="B21" s="341" t="s">
        <v>249</v>
      </c>
      <c r="C21" s="340" t="s">
        <v>237</v>
      </c>
    </row>
    <row r="22" spans="1:3" s="324" customFormat="1" ht="30" x14ac:dyDescent="0.25">
      <c r="A22" s="342">
        <v>6</v>
      </c>
      <c r="B22" s="341" t="s">
        <v>250</v>
      </c>
      <c r="C22" s="343">
        <v>0.33360000000000001</v>
      </c>
    </row>
    <row r="23" spans="1:3" s="347" customFormat="1" x14ac:dyDescent="0.25">
      <c r="A23" s="344"/>
      <c r="B23" s="345"/>
      <c r="C23" s="346"/>
    </row>
    <row r="24" spans="1:3" s="324" customFormat="1" ht="15.6" x14ac:dyDescent="0.25">
      <c r="A24" s="336" t="s">
        <v>251</v>
      </c>
      <c r="B24" s="337" t="s">
        <v>242</v>
      </c>
      <c r="C24" s="338"/>
    </row>
    <row r="25" spans="1:3" s="324" customFormat="1" x14ac:dyDescent="0.25">
      <c r="A25" s="339">
        <v>1</v>
      </c>
      <c r="B25" s="322" t="s">
        <v>243</v>
      </c>
      <c r="C25" s="340" t="s">
        <v>252</v>
      </c>
    </row>
    <row r="26" spans="1:3" s="324" customFormat="1" x14ac:dyDescent="0.25">
      <c r="A26" s="339">
        <v>2</v>
      </c>
      <c r="B26" s="341" t="s">
        <v>245</v>
      </c>
      <c r="C26" s="340" t="s">
        <v>61</v>
      </c>
    </row>
    <row r="27" spans="1:3" s="324" customFormat="1" x14ac:dyDescent="0.25">
      <c r="A27" s="339">
        <v>3</v>
      </c>
      <c r="B27" s="341" t="s">
        <v>246</v>
      </c>
      <c r="C27" s="340" t="s">
        <v>253</v>
      </c>
    </row>
    <row r="28" spans="1:3" s="324" customFormat="1" ht="75" customHeight="1" x14ac:dyDescent="0.25">
      <c r="A28" s="339">
        <v>4</v>
      </c>
      <c r="B28" s="341" t="s">
        <v>248</v>
      </c>
      <c r="C28" s="340" t="s">
        <v>235</v>
      </c>
    </row>
    <row r="29" spans="1:3" s="324" customFormat="1" ht="75" customHeight="1" x14ac:dyDescent="0.25">
      <c r="A29" s="339">
        <v>5</v>
      </c>
      <c r="B29" s="341" t="s">
        <v>249</v>
      </c>
      <c r="C29" s="340" t="s">
        <v>237</v>
      </c>
    </row>
    <row r="30" spans="1:3" s="324" customFormat="1" ht="30" x14ac:dyDescent="0.25">
      <c r="A30" s="342">
        <v>6</v>
      </c>
      <c r="B30" s="341" t="s">
        <v>250</v>
      </c>
      <c r="C30" s="343">
        <v>0.18590000000000001</v>
      </c>
    </row>
    <row r="31" spans="1:3" ht="15.75" customHeight="1" thickBot="1" x14ac:dyDescent="0.3">
      <c r="A31" s="319"/>
      <c r="B31" s="320"/>
      <c r="C31" s="315"/>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REPORTING&amp;R&amp;10CHARLOTTE HUNGERFORD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ColWidth="9.109375" defaultRowHeight="15" x14ac:dyDescent="0.25"/>
  <cols>
    <col min="1" max="1" width="11.44140625" style="351" customWidth="1"/>
    <col min="2" max="3" width="38.109375" style="351" customWidth="1"/>
    <col min="4" max="6" width="24.6640625" style="351" customWidth="1"/>
    <col min="7" max="7" width="21.44140625" style="351" customWidth="1"/>
    <col min="8" max="8" width="20.33203125" style="351" bestFit="1" customWidth="1"/>
    <col min="9" max="16384" width="9.109375" style="351"/>
  </cols>
  <sheetData>
    <row r="3" spans="1:8" ht="15.75" customHeight="1" x14ac:dyDescent="0.3">
      <c r="A3" s="348"/>
      <c r="B3" s="348"/>
      <c r="C3" s="348"/>
      <c r="D3" s="349"/>
      <c r="E3" s="349"/>
      <c r="F3" s="350"/>
      <c r="G3" s="350"/>
      <c r="H3" s="350"/>
    </row>
    <row r="4" spans="1:8" ht="15.75" customHeight="1" x14ac:dyDescent="0.3">
      <c r="A4" s="517" t="s">
        <v>0</v>
      </c>
      <c r="B4" s="517"/>
      <c r="C4" s="517"/>
      <c r="D4" s="517"/>
      <c r="E4" s="517"/>
      <c r="F4" s="517"/>
    </row>
    <row r="5" spans="1:8" ht="15.75" customHeight="1" x14ac:dyDescent="0.3">
      <c r="A5" s="517" t="s">
        <v>254</v>
      </c>
      <c r="B5" s="517"/>
      <c r="C5" s="517"/>
      <c r="D5" s="517"/>
      <c r="E5" s="517"/>
      <c r="F5" s="517"/>
    </row>
    <row r="6" spans="1:8" ht="15.75" customHeight="1" x14ac:dyDescent="0.3">
      <c r="A6" s="517" t="s">
        <v>82</v>
      </c>
      <c r="B6" s="517"/>
      <c r="C6" s="517"/>
      <c r="D6" s="517"/>
      <c r="E6" s="517"/>
      <c r="F6" s="517"/>
    </row>
    <row r="7" spans="1:8" ht="15.75" customHeight="1" x14ac:dyDescent="0.3">
      <c r="A7" s="517" t="s">
        <v>255</v>
      </c>
      <c r="B7" s="517"/>
      <c r="C7" s="517"/>
      <c r="D7" s="517"/>
      <c r="E7" s="517"/>
      <c r="F7" s="517"/>
    </row>
    <row r="8" spans="1:8" ht="16.5" customHeight="1" thickBot="1" x14ac:dyDescent="0.35">
      <c r="A8" s="348"/>
      <c r="B8" s="348"/>
      <c r="C8" s="348"/>
      <c r="D8" s="352"/>
      <c r="E8" s="349"/>
      <c r="F8" s="350"/>
      <c r="G8" s="350"/>
      <c r="H8" s="350"/>
    </row>
    <row r="9" spans="1:8" ht="16.5" customHeight="1" thickBot="1" x14ac:dyDescent="0.35">
      <c r="A9" s="353" t="s">
        <v>5</v>
      </c>
      <c r="B9" s="354" t="s">
        <v>256</v>
      </c>
      <c r="C9" s="354" t="s">
        <v>257</v>
      </c>
      <c r="D9" s="355" t="s">
        <v>258</v>
      </c>
      <c r="E9" s="355" t="s">
        <v>259</v>
      </c>
      <c r="F9" s="356" t="s">
        <v>260</v>
      </c>
      <c r="G9" s="357"/>
      <c r="H9" s="357"/>
    </row>
    <row r="10" spans="1:8" ht="15.75" customHeight="1" x14ac:dyDescent="0.3">
      <c r="A10" s="358"/>
      <c r="B10" s="359"/>
      <c r="C10" s="359"/>
      <c r="D10" s="360"/>
      <c r="E10" s="360"/>
      <c r="F10" s="361"/>
      <c r="G10" s="357"/>
      <c r="H10" s="357"/>
    </row>
    <row r="11" spans="1:8" ht="15.75" customHeight="1" x14ac:dyDescent="0.3">
      <c r="A11" s="362" t="s">
        <v>261</v>
      </c>
      <c r="B11" s="363" t="s">
        <v>262</v>
      </c>
      <c r="C11" s="363" t="s">
        <v>263</v>
      </c>
      <c r="D11" s="364">
        <v>597011</v>
      </c>
      <c r="E11" s="364">
        <v>152153</v>
      </c>
      <c r="F11" s="365">
        <f>D11+E11</f>
        <v>749164</v>
      </c>
      <c r="G11" s="366"/>
      <c r="H11" s="367"/>
    </row>
    <row r="12" spans="1:8" ht="15.75" customHeight="1" x14ac:dyDescent="0.3">
      <c r="A12" s="519"/>
      <c r="B12" s="520"/>
      <c r="C12" s="520"/>
      <c r="D12" s="520"/>
      <c r="E12" s="520"/>
      <c r="F12" s="521"/>
      <c r="G12" s="366"/>
      <c r="H12" s="367"/>
    </row>
    <row r="13" spans="1:8" ht="15.75" customHeight="1" x14ac:dyDescent="0.3">
      <c r="A13" s="362" t="s">
        <v>264</v>
      </c>
      <c r="B13" s="363" t="s">
        <v>28</v>
      </c>
      <c r="C13" s="363" t="s">
        <v>26</v>
      </c>
      <c r="D13" s="364">
        <v>523316</v>
      </c>
      <c r="E13" s="364">
        <v>133371</v>
      </c>
      <c r="F13" s="365">
        <f>D13+E13</f>
        <v>656687</v>
      </c>
      <c r="G13" s="366"/>
      <c r="H13" s="367"/>
    </row>
    <row r="14" spans="1:8" ht="15.75" customHeight="1" x14ac:dyDescent="0.3">
      <c r="A14" s="519"/>
      <c r="B14" s="520"/>
      <c r="C14" s="520"/>
      <c r="D14" s="520"/>
      <c r="E14" s="520"/>
      <c r="F14" s="521"/>
      <c r="G14" s="366"/>
      <c r="H14" s="367"/>
    </row>
    <row r="15" spans="1:8" ht="15.75" customHeight="1" x14ac:dyDescent="0.3">
      <c r="A15" s="362" t="s">
        <v>265</v>
      </c>
      <c r="B15" s="363" t="s">
        <v>266</v>
      </c>
      <c r="C15" s="363" t="s">
        <v>267</v>
      </c>
      <c r="D15" s="364">
        <v>523120</v>
      </c>
      <c r="E15" s="364">
        <v>133321</v>
      </c>
      <c r="F15" s="365">
        <f>D15+E15</f>
        <v>656441</v>
      </c>
      <c r="G15" s="366"/>
      <c r="H15" s="367"/>
    </row>
    <row r="16" spans="1:8" ht="15.75" customHeight="1" x14ac:dyDescent="0.3">
      <c r="A16" s="519"/>
      <c r="B16" s="520"/>
      <c r="C16" s="520"/>
      <c r="D16" s="520"/>
      <c r="E16" s="520"/>
      <c r="F16" s="521"/>
      <c r="G16" s="366"/>
      <c r="H16" s="367"/>
    </row>
    <row r="17" spans="1:8" ht="15.75" customHeight="1" x14ac:dyDescent="0.3">
      <c r="A17" s="362" t="s">
        <v>268</v>
      </c>
      <c r="B17" s="363" t="s">
        <v>266</v>
      </c>
      <c r="C17" s="363" t="s">
        <v>269</v>
      </c>
      <c r="D17" s="364">
        <v>500725</v>
      </c>
      <c r="E17" s="364">
        <v>127613</v>
      </c>
      <c r="F17" s="365">
        <f>D17+E17</f>
        <v>628338</v>
      </c>
      <c r="G17" s="366"/>
      <c r="H17" s="367"/>
    </row>
    <row r="18" spans="1:8" ht="15.75" customHeight="1" x14ac:dyDescent="0.3">
      <c r="A18" s="519"/>
      <c r="B18" s="520"/>
      <c r="C18" s="520"/>
      <c r="D18" s="520"/>
      <c r="E18" s="520"/>
      <c r="F18" s="521"/>
      <c r="G18" s="366"/>
      <c r="H18" s="367"/>
    </row>
    <row r="19" spans="1:8" ht="15.75" customHeight="1" x14ac:dyDescent="0.3">
      <c r="A19" s="362" t="s">
        <v>270</v>
      </c>
      <c r="B19" s="363" t="s">
        <v>266</v>
      </c>
      <c r="C19" s="363" t="s">
        <v>271</v>
      </c>
      <c r="D19" s="364">
        <v>403502</v>
      </c>
      <c r="E19" s="364">
        <v>102835</v>
      </c>
      <c r="F19" s="365">
        <f>D19+E19</f>
        <v>506337</v>
      </c>
      <c r="G19" s="366"/>
      <c r="H19" s="367"/>
    </row>
    <row r="20" spans="1:8" ht="15.75" customHeight="1" x14ac:dyDescent="0.3">
      <c r="A20" s="519"/>
      <c r="B20" s="520"/>
      <c r="C20" s="520"/>
      <c r="D20" s="520"/>
      <c r="E20" s="520"/>
      <c r="F20" s="521"/>
      <c r="G20" s="366"/>
      <c r="H20" s="367"/>
    </row>
    <row r="21" spans="1:8" ht="15.75" customHeight="1" x14ac:dyDescent="0.3">
      <c r="A21" s="362" t="s">
        <v>272</v>
      </c>
      <c r="B21" s="363" t="s">
        <v>273</v>
      </c>
      <c r="C21" s="363" t="s">
        <v>274</v>
      </c>
      <c r="D21" s="364">
        <v>359961</v>
      </c>
      <c r="E21" s="364">
        <v>91739</v>
      </c>
      <c r="F21" s="365">
        <f>D21+E21</f>
        <v>451700</v>
      </c>
      <c r="G21" s="366"/>
      <c r="H21" s="367"/>
    </row>
    <row r="22" spans="1:8" ht="15.75" customHeight="1" x14ac:dyDescent="0.3">
      <c r="A22" s="519"/>
      <c r="B22" s="520"/>
      <c r="C22" s="520"/>
      <c r="D22" s="520"/>
      <c r="E22" s="520"/>
      <c r="F22" s="521"/>
      <c r="G22" s="366"/>
      <c r="H22" s="367"/>
    </row>
    <row r="23" spans="1:8" ht="15.75" customHeight="1" x14ac:dyDescent="0.3">
      <c r="A23" s="362" t="s">
        <v>275</v>
      </c>
      <c r="B23" s="363" t="s">
        <v>273</v>
      </c>
      <c r="C23" s="363" t="s">
        <v>276</v>
      </c>
      <c r="D23" s="364">
        <v>336763</v>
      </c>
      <c r="E23" s="364">
        <v>85827</v>
      </c>
      <c r="F23" s="365">
        <f>D23+E23</f>
        <v>422590</v>
      </c>
      <c r="G23" s="366"/>
      <c r="H23" s="367"/>
    </row>
    <row r="24" spans="1:8" ht="15.75" customHeight="1" x14ac:dyDescent="0.3">
      <c r="A24" s="519"/>
      <c r="B24" s="520"/>
      <c r="C24" s="520"/>
      <c r="D24" s="520"/>
      <c r="E24" s="520"/>
      <c r="F24" s="521"/>
      <c r="G24" s="366"/>
      <c r="H24" s="367"/>
    </row>
    <row r="25" spans="1:8" ht="15.75" customHeight="1" x14ac:dyDescent="0.3">
      <c r="A25" s="362" t="s">
        <v>277</v>
      </c>
      <c r="B25" s="363" t="s">
        <v>278</v>
      </c>
      <c r="C25" s="363" t="s">
        <v>279</v>
      </c>
      <c r="D25" s="364">
        <v>328688</v>
      </c>
      <c r="E25" s="364">
        <v>83769</v>
      </c>
      <c r="F25" s="365">
        <f>D25+E25</f>
        <v>412457</v>
      </c>
      <c r="G25" s="366"/>
      <c r="H25" s="367"/>
    </row>
    <row r="26" spans="1:8" ht="15.75" customHeight="1" x14ac:dyDescent="0.3">
      <c r="A26" s="519"/>
      <c r="B26" s="520"/>
      <c r="C26" s="520"/>
      <c r="D26" s="520"/>
      <c r="E26" s="520"/>
      <c r="F26" s="521"/>
      <c r="G26" s="366"/>
      <c r="H26" s="367"/>
    </row>
    <row r="27" spans="1:8" ht="15.75" customHeight="1" x14ac:dyDescent="0.3">
      <c r="A27" s="362" t="s">
        <v>280</v>
      </c>
      <c r="B27" s="363" t="s">
        <v>273</v>
      </c>
      <c r="C27" s="363" t="s">
        <v>281</v>
      </c>
      <c r="D27" s="364">
        <v>325469</v>
      </c>
      <c r="E27" s="364">
        <v>82948</v>
      </c>
      <c r="F27" s="365">
        <f>D27+E27</f>
        <v>408417</v>
      </c>
      <c r="G27" s="366"/>
      <c r="H27" s="367"/>
    </row>
    <row r="28" spans="1:8" ht="15.75" customHeight="1" x14ac:dyDescent="0.3">
      <c r="A28" s="519"/>
      <c r="B28" s="520"/>
      <c r="C28" s="520"/>
      <c r="D28" s="520"/>
      <c r="E28" s="520"/>
      <c r="F28" s="521"/>
      <c r="G28" s="366"/>
      <c r="H28" s="367"/>
    </row>
    <row r="29" spans="1:8" ht="15.75" customHeight="1" x14ac:dyDescent="0.3">
      <c r="A29" s="362" t="s">
        <v>282</v>
      </c>
      <c r="B29" s="363" t="s">
        <v>273</v>
      </c>
      <c r="C29" s="363" t="s">
        <v>283</v>
      </c>
      <c r="D29" s="364">
        <v>322139</v>
      </c>
      <c r="E29" s="364">
        <v>82100</v>
      </c>
      <c r="F29" s="365">
        <f>D29+E29</f>
        <v>404239</v>
      </c>
      <c r="G29" s="366"/>
      <c r="H29" s="367"/>
    </row>
    <row r="30" spans="1:8" ht="15.75" customHeight="1" thickBot="1" x14ac:dyDescent="0.35">
      <c r="A30" s="519"/>
      <c r="B30" s="520"/>
      <c r="C30" s="520"/>
      <c r="D30" s="520"/>
      <c r="E30" s="520"/>
      <c r="F30" s="521"/>
      <c r="G30" s="366"/>
      <c r="H30" s="367"/>
    </row>
    <row r="31" spans="1:8" ht="18.75" customHeight="1" thickBot="1" x14ac:dyDescent="0.35">
      <c r="A31" s="368"/>
      <c r="B31" s="369"/>
      <c r="C31" s="369" t="s">
        <v>130</v>
      </c>
      <c r="D31" s="370">
        <f>SUM(D11+D13+D15+D17+D19+D21+D23+D25+D27+D29)</f>
        <v>4220694</v>
      </c>
      <c r="E31" s="370">
        <f>SUM(E11+E13+E15+E17+E19+E21+E23+E25+E27+E29)</f>
        <v>1075676</v>
      </c>
      <c r="F31" s="371">
        <f>D31+E31</f>
        <v>5296370</v>
      </c>
      <c r="G31" s="372"/>
      <c r="H31" s="372"/>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84" orientation="landscape" horizontalDpi="1200" verticalDpi="1200" r:id="rId1"/>
  <headerFooter>
    <oddHeader>_x000D_
                &amp;L&amp;10OFFICE OF HEALTH CARE ACCESS&amp;C&amp;10ANNUAL REPORTING&amp;R&amp;10CHARLOTTE HUNGERFORD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ColWidth="9.109375" defaultRowHeight="15" x14ac:dyDescent="0.25"/>
  <cols>
    <col min="1" max="1" width="11.44140625" style="351" customWidth="1"/>
    <col min="2" max="3" width="38.109375" style="351" customWidth="1"/>
    <col min="4" max="6" width="24.6640625" style="351" customWidth="1"/>
    <col min="7" max="7" width="21.44140625" style="351" customWidth="1"/>
    <col min="8" max="8" width="20.33203125" style="351" bestFit="1" customWidth="1"/>
    <col min="9" max="16384" width="9.109375" style="351"/>
  </cols>
  <sheetData>
    <row r="3" spans="1:8" ht="15.75" customHeight="1" x14ac:dyDescent="0.3">
      <c r="A3" s="348"/>
      <c r="B3" s="348"/>
      <c r="C3" s="348"/>
      <c r="D3" s="349"/>
      <c r="E3" s="349"/>
      <c r="F3" s="350"/>
      <c r="G3" s="350"/>
      <c r="H3" s="350"/>
    </row>
    <row r="4" spans="1:8" ht="15.75" customHeight="1" x14ac:dyDescent="0.3">
      <c r="A4" s="517" t="s">
        <v>10</v>
      </c>
      <c r="B4" s="517"/>
      <c r="C4" s="517"/>
      <c r="D4" s="517"/>
      <c r="E4" s="517"/>
      <c r="F4" s="517"/>
    </row>
    <row r="5" spans="1:8" ht="15.75" customHeight="1" x14ac:dyDescent="0.3">
      <c r="A5" s="517" t="s">
        <v>254</v>
      </c>
      <c r="B5" s="517"/>
      <c r="C5" s="517"/>
      <c r="D5" s="517"/>
      <c r="E5" s="517"/>
      <c r="F5" s="517"/>
    </row>
    <row r="6" spans="1:8" ht="15.75" customHeight="1" x14ac:dyDescent="0.3">
      <c r="A6" s="517" t="s">
        <v>82</v>
      </c>
      <c r="B6" s="517"/>
      <c r="C6" s="517"/>
      <c r="D6" s="517"/>
      <c r="E6" s="517"/>
      <c r="F6" s="517"/>
    </row>
    <row r="7" spans="1:8" ht="15.75" customHeight="1" x14ac:dyDescent="0.3">
      <c r="A7" s="517" t="s">
        <v>284</v>
      </c>
      <c r="B7" s="517"/>
      <c r="C7" s="517"/>
      <c r="D7" s="517"/>
      <c r="E7" s="517"/>
      <c r="F7" s="517"/>
    </row>
    <row r="8" spans="1:8" ht="16.5" customHeight="1" thickBot="1" x14ac:dyDescent="0.35">
      <c r="A8" s="348"/>
      <c r="B8" s="348"/>
      <c r="C8" s="348"/>
      <c r="D8" s="352"/>
      <c r="E8" s="349"/>
      <c r="F8" s="350"/>
      <c r="G8" s="350"/>
      <c r="H8" s="350"/>
    </row>
    <row r="9" spans="1:8" ht="16.5" customHeight="1" thickBot="1" x14ac:dyDescent="0.35">
      <c r="A9" s="353" t="s">
        <v>5</v>
      </c>
      <c r="B9" s="354" t="s">
        <v>256</v>
      </c>
      <c r="C9" s="354" t="s">
        <v>285</v>
      </c>
      <c r="D9" s="355" t="s">
        <v>258</v>
      </c>
      <c r="E9" s="355" t="s">
        <v>259</v>
      </c>
      <c r="F9" s="356" t="s">
        <v>260</v>
      </c>
      <c r="G9" s="357"/>
      <c r="H9" s="357"/>
    </row>
    <row r="10" spans="1:8" ht="15.75" customHeight="1" x14ac:dyDescent="0.3">
      <c r="A10" s="358"/>
      <c r="B10" s="359"/>
      <c r="C10" s="359"/>
      <c r="D10" s="360"/>
      <c r="E10" s="360"/>
      <c r="F10" s="361"/>
      <c r="G10" s="357"/>
      <c r="H10" s="357"/>
    </row>
    <row r="11" spans="1:8" ht="15.75" customHeight="1" x14ac:dyDescent="0.3">
      <c r="A11" s="362" t="s">
        <v>261</v>
      </c>
      <c r="B11" s="363" t="s">
        <v>262</v>
      </c>
      <c r="C11" s="363" t="s">
        <v>286</v>
      </c>
      <c r="D11" s="364">
        <v>597011</v>
      </c>
      <c r="E11" s="364">
        <v>152153</v>
      </c>
      <c r="F11" s="365">
        <f>D11+E11</f>
        <v>749164</v>
      </c>
      <c r="G11" s="366"/>
      <c r="H11" s="367"/>
    </row>
    <row r="12" spans="1:8" ht="15.75" customHeight="1" x14ac:dyDescent="0.3">
      <c r="A12" s="519"/>
      <c r="B12" s="520"/>
      <c r="C12" s="520"/>
      <c r="D12" s="520"/>
      <c r="E12" s="520"/>
      <c r="F12" s="521"/>
      <c r="G12" s="366"/>
      <c r="H12" s="367"/>
    </row>
    <row r="13" spans="1:8" ht="15.75" customHeight="1" x14ac:dyDescent="0.3">
      <c r="A13" s="362" t="s">
        <v>264</v>
      </c>
      <c r="B13" s="363" t="s">
        <v>28</v>
      </c>
      <c r="C13" s="363" t="s">
        <v>287</v>
      </c>
      <c r="D13" s="364">
        <v>523316</v>
      </c>
      <c r="E13" s="364">
        <v>133371</v>
      </c>
      <c r="F13" s="365">
        <f>D13+E13</f>
        <v>656687</v>
      </c>
      <c r="G13" s="366"/>
      <c r="H13" s="367"/>
    </row>
    <row r="14" spans="1:8" ht="15.75" customHeight="1" x14ac:dyDescent="0.3">
      <c r="A14" s="519"/>
      <c r="B14" s="520"/>
      <c r="C14" s="520"/>
      <c r="D14" s="520"/>
      <c r="E14" s="520"/>
      <c r="F14" s="521"/>
      <c r="G14" s="366"/>
      <c r="H14" s="367"/>
    </row>
    <row r="15" spans="1:8" ht="15.75" customHeight="1" x14ac:dyDescent="0.3">
      <c r="A15" s="362" t="s">
        <v>265</v>
      </c>
      <c r="B15" s="363" t="s">
        <v>266</v>
      </c>
      <c r="C15" s="363" t="s">
        <v>288</v>
      </c>
      <c r="D15" s="364">
        <v>523120</v>
      </c>
      <c r="E15" s="364">
        <v>133321</v>
      </c>
      <c r="F15" s="365">
        <f>D15+E15</f>
        <v>656441</v>
      </c>
      <c r="G15" s="366"/>
      <c r="H15" s="367"/>
    </row>
    <row r="16" spans="1:8" ht="15.75" customHeight="1" x14ac:dyDescent="0.3">
      <c r="A16" s="519"/>
      <c r="B16" s="520"/>
      <c r="C16" s="520"/>
      <c r="D16" s="520"/>
      <c r="E16" s="520"/>
      <c r="F16" s="521"/>
      <c r="G16" s="366"/>
      <c r="H16" s="367"/>
    </row>
    <row r="17" spans="1:8" ht="15.75" customHeight="1" x14ac:dyDescent="0.3">
      <c r="A17" s="362" t="s">
        <v>268</v>
      </c>
      <c r="B17" s="363" t="s">
        <v>266</v>
      </c>
      <c r="C17" s="363" t="s">
        <v>289</v>
      </c>
      <c r="D17" s="364">
        <v>500725</v>
      </c>
      <c r="E17" s="364">
        <v>127613</v>
      </c>
      <c r="F17" s="365">
        <f>D17+E17</f>
        <v>628338</v>
      </c>
      <c r="G17" s="366"/>
      <c r="H17" s="367"/>
    </row>
    <row r="18" spans="1:8" ht="15.75" customHeight="1" x14ac:dyDescent="0.3">
      <c r="A18" s="519"/>
      <c r="B18" s="520"/>
      <c r="C18" s="520"/>
      <c r="D18" s="520"/>
      <c r="E18" s="520"/>
      <c r="F18" s="521"/>
      <c r="G18" s="366"/>
      <c r="H18" s="367"/>
    </row>
    <row r="19" spans="1:8" ht="15.75" customHeight="1" x14ac:dyDescent="0.3">
      <c r="A19" s="362" t="s">
        <v>270</v>
      </c>
      <c r="B19" s="363" t="s">
        <v>266</v>
      </c>
      <c r="C19" s="363" t="s">
        <v>290</v>
      </c>
      <c r="D19" s="364">
        <v>403502</v>
      </c>
      <c r="E19" s="364">
        <v>102835</v>
      </c>
      <c r="F19" s="365">
        <f>D19+E19</f>
        <v>506337</v>
      </c>
      <c r="G19" s="366"/>
      <c r="H19" s="367"/>
    </row>
    <row r="20" spans="1:8" ht="15.75" customHeight="1" x14ac:dyDescent="0.3">
      <c r="A20" s="519"/>
      <c r="B20" s="520"/>
      <c r="C20" s="520"/>
      <c r="D20" s="520"/>
      <c r="E20" s="520"/>
      <c r="F20" s="521"/>
      <c r="G20" s="366"/>
      <c r="H20" s="367"/>
    </row>
    <row r="21" spans="1:8" ht="15.75" customHeight="1" x14ac:dyDescent="0.3">
      <c r="A21" s="362" t="s">
        <v>272</v>
      </c>
      <c r="B21" s="363" t="s">
        <v>273</v>
      </c>
      <c r="C21" s="363" t="s">
        <v>291</v>
      </c>
      <c r="D21" s="364">
        <v>359961</v>
      </c>
      <c r="E21" s="364">
        <v>91739</v>
      </c>
      <c r="F21" s="365">
        <f>D21+E21</f>
        <v>451700</v>
      </c>
      <c r="G21" s="366"/>
      <c r="H21" s="367"/>
    </row>
    <row r="22" spans="1:8" ht="15.75" customHeight="1" x14ac:dyDescent="0.3">
      <c r="A22" s="519"/>
      <c r="B22" s="520"/>
      <c r="C22" s="520"/>
      <c r="D22" s="520"/>
      <c r="E22" s="520"/>
      <c r="F22" s="521"/>
      <c r="G22" s="366"/>
      <c r="H22" s="367"/>
    </row>
    <row r="23" spans="1:8" ht="15.75" customHeight="1" x14ac:dyDescent="0.3">
      <c r="A23" s="362" t="s">
        <v>275</v>
      </c>
      <c r="B23" s="363" t="s">
        <v>273</v>
      </c>
      <c r="C23" s="363" t="s">
        <v>292</v>
      </c>
      <c r="D23" s="364">
        <v>336763</v>
      </c>
      <c r="E23" s="364">
        <v>85827</v>
      </c>
      <c r="F23" s="365">
        <f>D23+E23</f>
        <v>422590</v>
      </c>
      <c r="G23" s="366"/>
      <c r="H23" s="367"/>
    </row>
    <row r="24" spans="1:8" ht="15.75" customHeight="1" x14ac:dyDescent="0.3">
      <c r="A24" s="519"/>
      <c r="B24" s="520"/>
      <c r="C24" s="520"/>
      <c r="D24" s="520"/>
      <c r="E24" s="520"/>
      <c r="F24" s="521"/>
      <c r="G24" s="366"/>
      <c r="H24" s="367"/>
    </row>
    <row r="25" spans="1:8" ht="15.75" customHeight="1" x14ac:dyDescent="0.3">
      <c r="A25" s="362" t="s">
        <v>277</v>
      </c>
      <c r="B25" s="363" t="s">
        <v>278</v>
      </c>
      <c r="C25" s="363" t="s">
        <v>293</v>
      </c>
      <c r="D25" s="364">
        <v>328688</v>
      </c>
      <c r="E25" s="364">
        <v>83769</v>
      </c>
      <c r="F25" s="365">
        <f>D25+E25</f>
        <v>412457</v>
      </c>
      <c r="G25" s="366"/>
      <c r="H25" s="367"/>
    </row>
    <row r="26" spans="1:8" ht="15.75" customHeight="1" x14ac:dyDescent="0.3">
      <c r="A26" s="519"/>
      <c r="B26" s="520"/>
      <c r="C26" s="520"/>
      <c r="D26" s="520"/>
      <c r="E26" s="520"/>
      <c r="F26" s="521"/>
      <c r="G26" s="366"/>
      <c r="H26" s="367"/>
    </row>
    <row r="27" spans="1:8" ht="15.75" customHeight="1" x14ac:dyDescent="0.3">
      <c r="A27" s="362" t="s">
        <v>280</v>
      </c>
      <c r="B27" s="363" t="s">
        <v>266</v>
      </c>
      <c r="C27" s="363" t="s">
        <v>294</v>
      </c>
      <c r="D27" s="364">
        <v>325469</v>
      </c>
      <c r="E27" s="364">
        <v>82948</v>
      </c>
      <c r="F27" s="365">
        <f>D27+E27</f>
        <v>408417</v>
      </c>
      <c r="G27" s="366"/>
      <c r="H27" s="367"/>
    </row>
    <row r="28" spans="1:8" ht="15.75" customHeight="1" x14ac:dyDescent="0.3">
      <c r="A28" s="519"/>
      <c r="B28" s="520"/>
      <c r="C28" s="520"/>
      <c r="D28" s="520"/>
      <c r="E28" s="520"/>
      <c r="F28" s="521"/>
      <c r="G28" s="366"/>
      <c r="H28" s="367"/>
    </row>
    <row r="29" spans="1:8" ht="15.75" customHeight="1" x14ac:dyDescent="0.3">
      <c r="A29" s="362" t="s">
        <v>282</v>
      </c>
      <c r="B29" s="363" t="s">
        <v>295</v>
      </c>
      <c r="C29" s="363" t="s">
        <v>296</v>
      </c>
      <c r="D29" s="364">
        <v>322139</v>
      </c>
      <c r="E29" s="364">
        <v>82100</v>
      </c>
      <c r="F29" s="365">
        <f>D29+E29</f>
        <v>404239</v>
      </c>
      <c r="G29" s="366"/>
      <c r="H29" s="367"/>
    </row>
    <row r="30" spans="1:8" ht="15.75" customHeight="1" thickBot="1" x14ac:dyDescent="0.35">
      <c r="A30" s="519"/>
      <c r="B30" s="520"/>
      <c r="C30" s="520"/>
      <c r="D30" s="520"/>
      <c r="E30" s="520"/>
      <c r="F30" s="521"/>
      <c r="G30" s="366"/>
      <c r="H30" s="367"/>
    </row>
    <row r="31" spans="1:8" ht="18.75" customHeight="1" thickBot="1" x14ac:dyDescent="0.35">
      <c r="A31" s="368"/>
      <c r="B31" s="369"/>
      <c r="C31" s="369" t="s">
        <v>130</v>
      </c>
      <c r="D31" s="370">
        <f>SUM(D11+D13+D15+D17+D19+D21+D23+D25+D27+D29)</f>
        <v>4220694</v>
      </c>
      <c r="E31" s="370">
        <f>SUM(E11+E13+E15+E17+E19+E21+E23+E25+E27+E29)</f>
        <v>1075676</v>
      </c>
      <c r="F31" s="371">
        <f>D31+E31</f>
        <v>5296370</v>
      </c>
      <c r="G31" s="372"/>
      <c r="H31" s="372"/>
    </row>
  </sheetData>
  <mergeCells count="14">
    <mergeCell ref="A28:F28"/>
    <mergeCell ref="A30:F30"/>
    <mergeCell ref="A16:F16"/>
    <mergeCell ref="A18:F18"/>
    <mergeCell ref="A20:F20"/>
    <mergeCell ref="A22:F22"/>
    <mergeCell ref="A24:F24"/>
    <mergeCell ref="A26:F26"/>
    <mergeCell ref="A4:F4"/>
    <mergeCell ref="A5:F5"/>
    <mergeCell ref="A6:F6"/>
    <mergeCell ref="A7:F7"/>
    <mergeCell ref="A12:F12"/>
    <mergeCell ref="A14:F14"/>
  </mergeCells>
  <pageMargins left="0.25" right="0.25" top="0.5" bottom="0.5" header="0.25" footer="0.25"/>
  <pageSetup paperSize="9" scale="84" orientation="landscape" horizontalDpi="1200" verticalDpi="1200" r:id="rId1"/>
  <headerFooter>
    <oddHeader>_x000D_
                &amp;L&amp;10OFFICE OF HEALTH CARE ACCESS&amp;C&amp;10ANNUAL REPORTING&amp;R&amp;10THE CHARLOTTE HUNGERFORD HOSPITAL</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workbookViewId="0">
      <selection activeCell="B15" sqref="B15"/>
    </sheetView>
  </sheetViews>
  <sheetFormatPr defaultColWidth="9.109375" defaultRowHeight="15" x14ac:dyDescent="0.25"/>
  <cols>
    <col min="1" max="1" width="9.5546875" style="115" bestFit="1" customWidth="1"/>
    <col min="2" max="2" width="68.88671875" style="115" customWidth="1"/>
    <col min="3" max="3" width="20.109375" style="115" bestFit="1" customWidth="1"/>
    <col min="4" max="4" width="20.6640625" style="115" bestFit="1" customWidth="1"/>
    <col min="5" max="5" width="17.33203125" style="115" customWidth="1"/>
    <col min="6" max="16384" width="9.109375" style="115"/>
  </cols>
  <sheetData>
    <row r="2" spans="1:5" ht="15.6" x14ac:dyDescent="0.3">
      <c r="A2" s="523" t="s">
        <v>0</v>
      </c>
      <c r="B2" s="523"/>
      <c r="C2" s="523"/>
      <c r="D2" s="523"/>
      <c r="E2" s="523"/>
    </row>
    <row r="3" spans="1:5" ht="15.6" x14ac:dyDescent="0.3">
      <c r="A3" s="523" t="s">
        <v>254</v>
      </c>
      <c r="B3" s="523"/>
      <c r="C3" s="523"/>
      <c r="D3" s="523"/>
      <c r="E3" s="523"/>
    </row>
    <row r="4" spans="1:5" ht="15" customHeight="1" x14ac:dyDescent="0.3">
      <c r="A4" s="523" t="s">
        <v>82</v>
      </c>
      <c r="B4" s="523"/>
      <c r="C4" s="523"/>
      <c r="D4" s="523"/>
      <c r="E4" s="523"/>
    </row>
    <row r="5" spans="1:5" ht="15" customHeight="1" x14ac:dyDescent="0.3">
      <c r="A5" s="524" t="s">
        <v>297</v>
      </c>
      <c r="B5" s="524"/>
      <c r="C5" s="524"/>
      <c r="D5" s="524"/>
      <c r="E5" s="524"/>
    </row>
    <row r="6" spans="1:5" ht="25.5" customHeight="1" x14ac:dyDescent="0.3">
      <c r="A6" s="524" t="s">
        <v>298</v>
      </c>
      <c r="B6" s="524"/>
      <c r="C6" s="524"/>
      <c r="D6" s="524"/>
      <c r="E6" s="524"/>
    </row>
    <row r="7" spans="1:5" ht="15.6" x14ac:dyDescent="0.3">
      <c r="A7" s="374"/>
      <c r="B7" s="373"/>
      <c r="C7" s="374"/>
    </row>
    <row r="8" spans="1:5" ht="12.9" customHeight="1" x14ac:dyDescent="0.3">
      <c r="A8" s="375">
        <v>-1</v>
      </c>
      <c r="B8" s="376">
        <v>-2</v>
      </c>
      <c r="C8" s="375">
        <v>-3</v>
      </c>
      <c r="D8" s="375">
        <v>-4</v>
      </c>
      <c r="E8" s="375">
        <v>-5</v>
      </c>
    </row>
    <row r="9" spans="1:5" s="382" customFormat="1" ht="54" customHeight="1" x14ac:dyDescent="0.3">
      <c r="A9" s="377" t="s">
        <v>5</v>
      </c>
      <c r="B9" s="378" t="s">
        <v>6</v>
      </c>
      <c r="C9" s="379" t="s">
        <v>299</v>
      </c>
      <c r="D9" s="380" t="s">
        <v>300</v>
      </c>
      <c r="E9" s="381" t="s">
        <v>260</v>
      </c>
    </row>
    <row r="10" spans="1:5" s="382" customFormat="1" ht="15.6" x14ac:dyDescent="0.3">
      <c r="A10" s="383"/>
      <c r="B10" s="384"/>
      <c r="C10" s="385"/>
      <c r="D10" s="385"/>
      <c r="E10" s="386"/>
    </row>
    <row r="11" spans="1:5" s="382" customFormat="1" ht="15.6" x14ac:dyDescent="0.3">
      <c r="A11" s="387" t="s">
        <v>93</v>
      </c>
      <c r="B11" s="388" t="s">
        <v>10</v>
      </c>
      <c r="C11" s="389"/>
      <c r="D11" s="389"/>
      <c r="E11" s="390"/>
    </row>
    <row r="12" spans="1:5" ht="14.25" customHeight="1" x14ac:dyDescent="0.25">
      <c r="A12" s="391">
        <v>1</v>
      </c>
      <c r="B12" s="392" t="s">
        <v>301</v>
      </c>
      <c r="C12" s="393">
        <v>0</v>
      </c>
      <c r="D12" s="393">
        <v>0</v>
      </c>
      <c r="E12" s="393">
        <f>D12+ C12</f>
        <v>0</v>
      </c>
    </row>
    <row r="13" spans="1:5" ht="14.25" customHeight="1" x14ac:dyDescent="0.25">
      <c r="A13" s="391">
        <v>2</v>
      </c>
      <c r="B13" s="392" t="s">
        <v>302</v>
      </c>
      <c r="C13" s="393">
        <v>0</v>
      </c>
      <c r="D13" s="393">
        <v>0</v>
      </c>
      <c r="E13" s="393">
        <f>D13+ C13</f>
        <v>0</v>
      </c>
    </row>
    <row r="14" spans="1:5" ht="15.6" x14ac:dyDescent="0.3">
      <c r="A14" s="383"/>
      <c r="B14" s="384"/>
      <c r="C14" s="385"/>
      <c r="D14" s="385"/>
      <c r="E14" s="394"/>
    </row>
    <row r="15" spans="1:5" s="382" customFormat="1" ht="31.2" x14ac:dyDescent="0.3">
      <c r="A15" s="387" t="s">
        <v>100</v>
      </c>
      <c r="B15" s="388" t="s">
        <v>37</v>
      </c>
      <c r="C15" s="389"/>
      <c r="D15" s="389"/>
      <c r="E15" s="390"/>
    </row>
    <row r="16" spans="1:5" ht="14.25" customHeight="1" x14ac:dyDescent="0.25">
      <c r="A16" s="391">
        <v>1</v>
      </c>
      <c r="B16" s="392" t="s">
        <v>301</v>
      </c>
      <c r="C16" s="393">
        <v>0</v>
      </c>
      <c r="D16" s="393">
        <v>0</v>
      </c>
      <c r="E16" s="393">
        <f>D16+ C16</f>
        <v>0</v>
      </c>
    </row>
    <row r="17" spans="1:6" ht="14.25" customHeight="1" x14ac:dyDescent="0.25">
      <c r="A17" s="391">
        <v>2</v>
      </c>
      <c r="B17" s="392" t="s">
        <v>302</v>
      </c>
      <c r="C17" s="393">
        <v>79627</v>
      </c>
      <c r="D17" s="393">
        <v>0</v>
      </c>
      <c r="E17" s="393">
        <f>D17+ C17</f>
        <v>79627</v>
      </c>
    </row>
    <row r="18" spans="1:6" ht="15.6" x14ac:dyDescent="0.3">
      <c r="A18" s="383"/>
      <c r="B18" s="384"/>
      <c r="C18" s="385"/>
      <c r="D18" s="385"/>
      <c r="E18" s="394"/>
    </row>
    <row r="19" spans="1:6" s="382" customFormat="1" ht="31.2" x14ac:dyDescent="0.3">
      <c r="A19" s="387" t="s">
        <v>101</v>
      </c>
      <c r="B19" s="388" t="s">
        <v>51</v>
      </c>
      <c r="C19" s="389"/>
      <c r="D19" s="389"/>
      <c r="E19" s="390"/>
    </row>
    <row r="20" spans="1:6" ht="14.25" customHeight="1" x14ac:dyDescent="0.25">
      <c r="A20" s="391">
        <v>1</v>
      </c>
      <c r="B20" s="392" t="s">
        <v>301</v>
      </c>
      <c r="C20" s="393">
        <v>0</v>
      </c>
      <c r="D20" s="393">
        <v>0</v>
      </c>
      <c r="E20" s="393">
        <f>D20+ C20</f>
        <v>0</v>
      </c>
    </row>
    <row r="21" spans="1:6" ht="14.25" customHeight="1" x14ac:dyDescent="0.25">
      <c r="A21" s="391">
        <v>2</v>
      </c>
      <c r="B21" s="392" t="s">
        <v>302</v>
      </c>
      <c r="C21" s="393">
        <v>0</v>
      </c>
      <c r="D21" s="393">
        <v>0</v>
      </c>
      <c r="E21" s="393">
        <f>D21+ C21</f>
        <v>0</v>
      </c>
    </row>
    <row r="22" spans="1:6" ht="15.6" x14ac:dyDescent="0.3">
      <c r="A22" s="383"/>
      <c r="B22" s="384"/>
      <c r="C22" s="385"/>
      <c r="D22" s="385"/>
      <c r="E22" s="394"/>
    </row>
    <row r="23" spans="1:6" s="382" customFormat="1" ht="15.6" x14ac:dyDescent="0.3">
      <c r="A23" s="387" t="s">
        <v>102</v>
      </c>
      <c r="B23" s="388" t="s">
        <v>59</v>
      </c>
      <c r="C23" s="389"/>
      <c r="D23" s="389"/>
      <c r="E23" s="390"/>
    </row>
    <row r="24" spans="1:6" ht="14.25" customHeight="1" x14ac:dyDescent="0.25">
      <c r="A24" s="391">
        <v>1</v>
      </c>
      <c r="B24" s="392" t="s">
        <v>301</v>
      </c>
      <c r="C24" s="393">
        <v>0</v>
      </c>
      <c r="D24" s="393">
        <v>0</v>
      </c>
      <c r="E24" s="393">
        <f>D24+ C24</f>
        <v>0</v>
      </c>
    </row>
    <row r="25" spans="1:6" ht="14.25" customHeight="1" x14ac:dyDescent="0.25">
      <c r="A25" s="391">
        <v>2</v>
      </c>
      <c r="B25" s="392" t="s">
        <v>302</v>
      </c>
      <c r="C25" s="393">
        <v>0</v>
      </c>
      <c r="D25" s="393">
        <v>0</v>
      </c>
      <c r="E25" s="393">
        <f>D25+ C25</f>
        <v>0</v>
      </c>
    </row>
    <row r="26" spans="1:6" ht="15.6" x14ac:dyDescent="0.3">
      <c r="A26" s="383"/>
      <c r="B26" s="384"/>
      <c r="C26" s="385"/>
      <c r="D26" s="385"/>
      <c r="E26" s="394"/>
    </row>
    <row r="27" spans="1:6" s="382" customFormat="1" ht="15.6" x14ac:dyDescent="0.3">
      <c r="A27" s="387" t="s">
        <v>103</v>
      </c>
      <c r="B27" s="388" t="s">
        <v>73</v>
      </c>
      <c r="C27" s="389"/>
      <c r="D27" s="389"/>
      <c r="E27" s="390"/>
    </row>
    <row r="28" spans="1:6" ht="14.25" customHeight="1" x14ac:dyDescent="0.25">
      <c r="A28" s="391">
        <v>1</v>
      </c>
      <c r="B28" s="392" t="s">
        <v>301</v>
      </c>
      <c r="C28" s="393">
        <v>0</v>
      </c>
      <c r="D28" s="393">
        <v>0</v>
      </c>
      <c r="E28" s="393">
        <f>D28+ C28</f>
        <v>0</v>
      </c>
    </row>
    <row r="29" spans="1:6" ht="14.25" customHeight="1" x14ac:dyDescent="0.25">
      <c r="A29" s="391">
        <v>2</v>
      </c>
      <c r="B29" s="392" t="s">
        <v>302</v>
      </c>
      <c r="C29" s="393">
        <v>0</v>
      </c>
      <c r="D29" s="393">
        <v>0</v>
      </c>
      <c r="E29" s="393">
        <f>D29+ C29</f>
        <v>0</v>
      </c>
    </row>
    <row r="30" spans="1:6" ht="15.6" x14ac:dyDescent="0.3">
      <c r="A30" s="383"/>
      <c r="B30" s="384"/>
      <c r="C30" s="385"/>
      <c r="D30" s="385"/>
      <c r="E30" s="394"/>
    </row>
    <row r="31" spans="1:6" ht="13.5" customHeight="1" x14ac:dyDescent="0.3">
      <c r="A31" s="395"/>
      <c r="B31" s="525"/>
      <c r="C31" s="525"/>
      <c r="D31" s="525"/>
      <c r="E31" s="396"/>
    </row>
    <row r="32" spans="1:6" ht="15" customHeight="1" x14ac:dyDescent="0.3">
      <c r="A32" s="397"/>
      <c r="B32" s="522" t="s">
        <v>303</v>
      </c>
      <c r="C32" s="522"/>
      <c r="D32" s="522"/>
      <c r="E32" s="522"/>
      <c r="F32" s="395"/>
    </row>
    <row r="33" spans="1:6" ht="13.5" customHeight="1" x14ac:dyDescent="0.3">
      <c r="A33" s="397"/>
      <c r="B33" s="398"/>
      <c r="C33" s="398"/>
      <c r="D33" s="398"/>
      <c r="E33" s="398"/>
      <c r="F33" s="395"/>
    </row>
    <row r="34" spans="1:6" ht="32.1" customHeight="1" x14ac:dyDescent="0.3">
      <c r="A34" s="397"/>
      <c r="B34" s="522" t="s">
        <v>304</v>
      </c>
      <c r="C34" s="522"/>
      <c r="D34" s="522"/>
      <c r="E34" s="522"/>
      <c r="F34" s="395"/>
    </row>
    <row r="35" spans="1:6" ht="15" customHeight="1" x14ac:dyDescent="0.3">
      <c r="A35" s="395"/>
      <c r="B35" s="522" t="s">
        <v>305</v>
      </c>
      <c r="C35" s="522"/>
      <c r="D35" s="522"/>
      <c r="E35" s="522"/>
      <c r="F35" s="395"/>
    </row>
    <row r="36" spans="1:6" ht="15" customHeight="1" x14ac:dyDescent="0.3">
      <c r="A36" s="395"/>
      <c r="B36" s="522" t="s">
        <v>306</v>
      </c>
      <c r="C36" s="522"/>
      <c r="D36" s="522"/>
      <c r="E36" s="522"/>
      <c r="F36" s="395"/>
    </row>
  </sheetData>
  <mergeCells count="10">
    <mergeCell ref="B32:E32"/>
    <mergeCell ref="B34:E34"/>
    <mergeCell ref="B35:E35"/>
    <mergeCell ref="B36:E36"/>
    <mergeCell ref="A2:E2"/>
    <mergeCell ref="A3:E3"/>
    <mergeCell ref="A4:E4"/>
    <mergeCell ref="A5:E5"/>
    <mergeCell ref="A6:E6"/>
    <mergeCell ref="B31:D31"/>
  </mergeCells>
  <pageMargins left="0.25" right="0.25" top="0.5" bottom="0.5" header="0.25" footer="0.25"/>
  <pageSetup paperSize="9" scale="73" orientation="portrait" horizontalDpi="1200" verticalDpi="1200" r:id="rId1"/>
  <headerFooter>
    <oddHeader>&amp;LOFFICE OF HEALTH CARE ACCESS&amp;CANNUAL REPORTING&amp;RCHARLOTTE HUNGERFORD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workbookViewId="0">
      <selection activeCell="B9" sqref="B9"/>
    </sheetView>
  </sheetViews>
  <sheetFormatPr defaultColWidth="9.109375" defaultRowHeight="15" customHeight="1" x14ac:dyDescent="0.25"/>
  <cols>
    <col min="1" max="1" width="6.5546875" style="429" customWidth="1"/>
    <col min="2" max="2" width="90.88671875" style="39" customWidth="1"/>
    <col min="3" max="3" width="37.5546875" style="401" customWidth="1"/>
    <col min="4" max="16384" width="9.109375" style="39"/>
  </cols>
  <sheetData>
    <row r="2" spans="1:4" ht="15.75" customHeight="1" x14ac:dyDescent="0.3">
      <c r="A2" s="475" t="s">
        <v>0</v>
      </c>
      <c r="B2" s="475"/>
      <c r="C2" s="475"/>
    </row>
    <row r="3" spans="1:4" ht="15.75" customHeight="1" x14ac:dyDescent="0.3">
      <c r="A3" s="475" t="s">
        <v>1</v>
      </c>
      <c r="B3" s="475"/>
      <c r="C3" s="475"/>
    </row>
    <row r="4" spans="1:4" ht="15.75" customHeight="1" x14ac:dyDescent="0.3">
      <c r="A4" s="475" t="s">
        <v>82</v>
      </c>
      <c r="B4" s="475"/>
      <c r="C4" s="475"/>
    </row>
    <row r="5" spans="1:4" ht="15.75" customHeight="1" x14ac:dyDescent="0.3">
      <c r="A5" s="475" t="s">
        <v>307</v>
      </c>
      <c r="B5" s="475"/>
      <c r="C5" s="475"/>
    </row>
    <row r="6" spans="1:4" ht="15.75" customHeight="1" x14ac:dyDescent="0.3">
      <c r="A6" s="475" t="s">
        <v>308</v>
      </c>
      <c r="B6" s="475"/>
      <c r="C6" s="475"/>
    </row>
    <row r="7" spans="1:4" ht="15.75" customHeight="1" x14ac:dyDescent="0.3">
      <c r="A7" s="399"/>
      <c r="B7" s="400"/>
      <c r="D7" s="402"/>
    </row>
    <row r="8" spans="1:4" ht="15.75" customHeight="1" x14ac:dyDescent="0.3">
      <c r="A8" s="403">
        <v>-1</v>
      </c>
      <c r="B8" s="404">
        <v>-2</v>
      </c>
      <c r="C8" s="403">
        <v>-3</v>
      </c>
      <c r="D8" s="402"/>
    </row>
    <row r="9" spans="1:4" ht="24.75" customHeight="1" x14ac:dyDescent="0.3">
      <c r="A9" s="405" t="s">
        <v>5</v>
      </c>
      <c r="B9" s="406" t="s">
        <v>6</v>
      </c>
      <c r="C9" s="407" t="s">
        <v>309</v>
      </c>
    </row>
    <row r="10" spans="1:4" ht="15.75" customHeight="1" x14ac:dyDescent="0.3">
      <c r="A10" s="408"/>
      <c r="B10" s="409"/>
      <c r="C10" s="410"/>
    </row>
    <row r="11" spans="1:4" ht="30" customHeight="1" x14ac:dyDescent="0.3">
      <c r="A11" s="411" t="s">
        <v>241</v>
      </c>
      <c r="B11" s="412" t="s">
        <v>310</v>
      </c>
      <c r="C11" s="413"/>
    </row>
    <row r="12" spans="1:4" ht="45" customHeight="1" x14ac:dyDescent="0.25">
      <c r="A12" s="414" t="s">
        <v>311</v>
      </c>
      <c r="B12" s="415" t="s">
        <v>312</v>
      </c>
      <c r="C12" s="416" t="s">
        <v>313</v>
      </c>
    </row>
    <row r="13" spans="1:4" ht="15" customHeight="1" x14ac:dyDescent="0.25">
      <c r="A13" s="417"/>
      <c r="B13" s="418"/>
      <c r="C13" s="419"/>
    </row>
    <row r="14" spans="1:4" ht="30" customHeight="1" x14ac:dyDescent="0.25">
      <c r="A14" s="420" t="s">
        <v>314</v>
      </c>
      <c r="B14" s="421" t="s">
        <v>315</v>
      </c>
      <c r="C14" s="422" t="s">
        <v>313</v>
      </c>
    </row>
    <row r="15" spans="1:4" ht="15" customHeight="1" x14ac:dyDescent="0.25">
      <c r="A15" s="423"/>
      <c r="B15" s="418"/>
      <c r="C15" s="419"/>
    </row>
    <row r="16" spans="1:4" ht="30" customHeight="1" x14ac:dyDescent="0.25">
      <c r="A16" s="420" t="s">
        <v>316</v>
      </c>
      <c r="B16" s="421" t="s">
        <v>317</v>
      </c>
      <c r="C16" s="422" t="s">
        <v>313</v>
      </c>
    </row>
    <row r="17" spans="1:3" ht="15" customHeight="1" x14ac:dyDescent="0.25">
      <c r="A17" s="423"/>
      <c r="B17" s="418"/>
      <c r="C17" s="419"/>
    </row>
    <row r="18" spans="1:3" ht="30" customHeight="1" x14ac:dyDescent="0.25">
      <c r="A18" s="420" t="s">
        <v>318</v>
      </c>
      <c r="B18" s="421" t="s">
        <v>319</v>
      </c>
      <c r="C18" s="422" t="s">
        <v>313</v>
      </c>
    </row>
    <row r="19" spans="1:3" ht="15" customHeight="1" x14ac:dyDescent="0.25">
      <c r="A19" s="424"/>
      <c r="B19" s="425"/>
      <c r="C19" s="419"/>
    </row>
    <row r="20" spans="1:3" ht="30" customHeight="1" x14ac:dyDescent="0.25">
      <c r="A20" s="426" t="s">
        <v>320</v>
      </c>
      <c r="B20" s="427" t="s">
        <v>321</v>
      </c>
      <c r="C20" s="428">
        <v>0</v>
      </c>
    </row>
  </sheetData>
  <mergeCells count="5">
    <mergeCell ref="A2:C2"/>
    <mergeCell ref="A3:C3"/>
    <mergeCell ref="A4:C4"/>
    <mergeCell ref="A5:C5"/>
    <mergeCell ref="A6:C6"/>
  </mergeCells>
  <pageMargins left="0.25" right="0.25" top="0.5" bottom="0.5" header="0.25" footer="0.25"/>
  <pageSetup paperSize="9" scale="74" orientation="portrait" horizontalDpi="1200" verticalDpi="1200" r:id="rId1"/>
  <headerFooter>
    <oddHeader>&amp;LOFFICE OF HEALTH CARE ACCESS&amp;CANNUAL REPORTING&amp;RCHARLOTTE HUNGERFORD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ColWidth="9.109375" defaultRowHeight="15" x14ac:dyDescent="0.25"/>
  <cols>
    <col min="1" max="1" width="8.6640625" style="430" customWidth="1"/>
    <col min="2" max="2" width="55.33203125" style="430" customWidth="1"/>
    <col min="3" max="6" width="16.6640625" style="430" customWidth="1"/>
    <col min="7" max="16384" width="9.109375" style="430"/>
  </cols>
  <sheetData>
    <row r="1" spans="1:6" ht="15" customHeight="1" x14ac:dyDescent="0.3">
      <c r="A1" s="526" t="s">
        <v>0</v>
      </c>
      <c r="B1" s="527"/>
      <c r="C1" s="527"/>
      <c r="D1" s="527"/>
      <c r="E1" s="527"/>
      <c r="F1" s="528"/>
    </row>
    <row r="2" spans="1:6" ht="15" customHeight="1" x14ac:dyDescent="0.3">
      <c r="A2" s="526" t="s">
        <v>254</v>
      </c>
      <c r="B2" s="527"/>
      <c r="C2" s="527"/>
      <c r="D2" s="527"/>
      <c r="E2" s="527"/>
      <c r="F2" s="528"/>
    </row>
    <row r="3" spans="1:6" ht="15" customHeight="1" x14ac:dyDescent="0.3">
      <c r="A3" s="469" t="s">
        <v>322</v>
      </c>
      <c r="B3" s="469"/>
      <c r="C3" s="469"/>
      <c r="D3" s="469"/>
      <c r="E3" s="469"/>
      <c r="F3" s="469"/>
    </row>
    <row r="4" spans="1:6" ht="15" customHeight="1" x14ac:dyDescent="0.3">
      <c r="A4" s="469" t="s">
        <v>323</v>
      </c>
      <c r="B4" s="469"/>
      <c r="C4" s="469"/>
      <c r="D4" s="469"/>
      <c r="E4" s="469"/>
      <c r="F4" s="469"/>
    </row>
    <row r="5" spans="1:6" ht="15" customHeight="1" x14ac:dyDescent="0.3">
      <c r="A5" s="431"/>
      <c r="B5" s="2"/>
      <c r="C5" s="2"/>
      <c r="D5" s="2"/>
      <c r="E5" s="2"/>
      <c r="F5" s="431"/>
    </row>
    <row r="6" spans="1:6" ht="15" customHeight="1" x14ac:dyDescent="0.3">
      <c r="A6" s="432">
        <v>-1</v>
      </c>
      <c r="B6" s="432">
        <v>-2</v>
      </c>
      <c r="C6" s="432">
        <v>-3</v>
      </c>
      <c r="D6" s="432">
        <v>-4</v>
      </c>
      <c r="E6" s="432">
        <v>-5</v>
      </c>
      <c r="F6" s="432">
        <v>-6</v>
      </c>
    </row>
    <row r="7" spans="1:6" ht="15" customHeight="1" x14ac:dyDescent="0.3">
      <c r="A7" s="433"/>
      <c r="B7" s="432"/>
      <c r="C7" s="2" t="s">
        <v>324</v>
      </c>
      <c r="D7" s="2" t="s">
        <v>325</v>
      </c>
      <c r="E7" s="432" t="s">
        <v>134</v>
      </c>
      <c r="F7" s="432" t="s">
        <v>326</v>
      </c>
    </row>
    <row r="8" spans="1:6" ht="15" customHeight="1" x14ac:dyDescent="0.3">
      <c r="A8" s="434" t="s">
        <v>5</v>
      </c>
      <c r="B8" s="435" t="s">
        <v>6</v>
      </c>
      <c r="C8" s="434" t="s">
        <v>134</v>
      </c>
      <c r="D8" s="434" t="s">
        <v>134</v>
      </c>
      <c r="E8" s="434" t="s">
        <v>327</v>
      </c>
      <c r="F8" s="434" t="s">
        <v>327</v>
      </c>
    </row>
    <row r="9" spans="1:6" ht="15" customHeight="1" x14ac:dyDescent="0.3">
      <c r="A9" s="433"/>
      <c r="B9" s="433"/>
      <c r="C9" s="433"/>
      <c r="D9" s="433"/>
      <c r="E9" s="433"/>
      <c r="F9" s="433"/>
    </row>
    <row r="10" spans="1:6" ht="15" customHeight="1" x14ac:dyDescent="0.3">
      <c r="A10" s="434" t="s">
        <v>114</v>
      </c>
      <c r="B10" s="436" t="s">
        <v>328</v>
      </c>
      <c r="C10" s="436"/>
      <c r="D10" s="436"/>
      <c r="E10" s="436"/>
      <c r="F10" s="437"/>
    </row>
    <row r="11" spans="1:6" ht="15" customHeight="1" x14ac:dyDescent="0.3">
      <c r="A11" s="434"/>
      <c r="B11" s="436"/>
      <c r="C11" s="436"/>
      <c r="D11" s="436"/>
      <c r="E11" s="436"/>
      <c r="F11" s="437"/>
    </row>
    <row r="12" spans="1:6" x14ac:dyDescent="0.25">
      <c r="A12" s="438" t="s">
        <v>329</v>
      </c>
      <c r="B12" s="439" t="s">
        <v>330</v>
      </c>
      <c r="C12" s="440">
        <v>1741</v>
      </c>
      <c r="D12" s="440">
        <v>1411</v>
      </c>
      <c r="E12" s="440">
        <f>+D12-C12</f>
        <v>-330</v>
      </c>
      <c r="F12" s="437">
        <f>IF(C12=0,0,E12/C12)</f>
        <v>-0.18954623779437105</v>
      </c>
    </row>
    <row r="13" spans="1:6" ht="15" customHeight="1" x14ac:dyDescent="0.3">
      <c r="A13" s="438" t="s">
        <v>331</v>
      </c>
      <c r="B13" s="439" t="s">
        <v>332</v>
      </c>
      <c r="C13" s="440">
        <v>1736</v>
      </c>
      <c r="D13" s="440">
        <v>1399</v>
      </c>
      <c r="E13" s="440">
        <f>+D13-C13</f>
        <v>-337</v>
      </c>
      <c r="F13" s="441">
        <f>IF(C13=0,0,E13/C13)</f>
        <v>-0.19412442396313365</v>
      </c>
    </row>
    <row r="14" spans="1:6" ht="15" customHeight="1" x14ac:dyDescent="0.3">
      <c r="A14" s="442"/>
      <c r="B14" s="442"/>
      <c r="C14" s="442"/>
      <c r="D14" s="442"/>
      <c r="E14" s="442"/>
    </row>
    <row r="15" spans="1:6" x14ac:dyDescent="0.25">
      <c r="A15" s="438" t="s">
        <v>333</v>
      </c>
      <c r="B15" s="439" t="s">
        <v>334</v>
      </c>
      <c r="C15" s="443">
        <v>2935378</v>
      </c>
      <c r="D15" s="443">
        <v>1613966</v>
      </c>
      <c r="E15" s="443">
        <f>+D15-C15</f>
        <v>-1321412</v>
      </c>
      <c r="F15" s="437">
        <f>IF(C15=0,0,E15/C15)</f>
        <v>-0.45016757637346877</v>
      </c>
    </row>
    <row r="16" spans="1:6" ht="15" customHeight="1" x14ac:dyDescent="0.3">
      <c r="A16" s="444"/>
      <c r="B16" s="442" t="s">
        <v>335</v>
      </c>
      <c r="C16" s="445">
        <f>IF(C13=0,0,C15/C13)</f>
        <v>1690.8859447004609</v>
      </c>
      <c r="D16" s="445">
        <f>IF(D13=0,0,D15/D13)</f>
        <v>1153.6568977841316</v>
      </c>
      <c r="E16" s="445">
        <f>+D16-C16</f>
        <v>-537.22904691632925</v>
      </c>
      <c r="F16" s="441">
        <f>IF(C16=0,0,E16/C16)</f>
        <v>-0.31772045216893618</v>
      </c>
    </row>
    <row r="17" spans="1:6" ht="15" customHeight="1" x14ac:dyDescent="0.3">
      <c r="A17" s="442"/>
      <c r="B17" s="442"/>
      <c r="C17" s="442"/>
      <c r="D17" s="442"/>
      <c r="E17" s="442"/>
      <c r="F17" s="437"/>
    </row>
    <row r="18" spans="1:6" x14ac:dyDescent="0.25">
      <c r="A18" s="438" t="s">
        <v>336</v>
      </c>
      <c r="B18" s="439" t="s">
        <v>337</v>
      </c>
      <c r="C18" s="439">
        <v>0.46571600000000002</v>
      </c>
      <c r="D18" s="439">
        <v>0.44271100000000002</v>
      </c>
      <c r="E18" s="446">
        <f>+D18-C18</f>
        <v>-2.3004999999999998E-2</v>
      </c>
      <c r="F18" s="437">
        <f>IF(C18=0,0,E18/C18)</f>
        <v>-4.9397057434144409E-2</v>
      </c>
    </row>
    <row r="19" spans="1:6" ht="15" customHeight="1" x14ac:dyDescent="0.3">
      <c r="A19" s="444"/>
      <c r="B19" s="442" t="s">
        <v>338</v>
      </c>
      <c r="C19" s="445">
        <f>+C15*C18</f>
        <v>1367052.500648</v>
      </c>
      <c r="D19" s="445">
        <f>+D15*D18</f>
        <v>714520.50182600005</v>
      </c>
      <c r="E19" s="445">
        <f>+D19-C19</f>
        <v>-652531.99882199999</v>
      </c>
      <c r="F19" s="441">
        <f>IF(C19=0,0,E19/C19)</f>
        <v>-0.47732768018250332</v>
      </c>
    </row>
    <row r="20" spans="1:6" ht="15" customHeight="1" x14ac:dyDescent="0.3">
      <c r="A20" s="444"/>
      <c r="B20" s="442" t="s">
        <v>339</v>
      </c>
      <c r="C20" s="445">
        <f>IF(C13=0,0,C19/C13)</f>
        <v>787.4726386221198</v>
      </c>
      <c r="D20" s="445">
        <f>IF(D13=0,0,D19/D13)</f>
        <v>510.73659887491067</v>
      </c>
      <c r="E20" s="445">
        <f>+D20-C20</f>
        <v>-276.73603974720913</v>
      </c>
      <c r="F20" s="441">
        <f>IF(C20=0,0,E20/C20)</f>
        <v>-0.35142305417928932</v>
      </c>
    </row>
    <row r="21" spans="1:6" ht="15" customHeight="1" x14ac:dyDescent="0.3">
      <c r="A21" s="433"/>
      <c r="B21" s="442"/>
      <c r="C21" s="447"/>
      <c r="D21" s="447"/>
      <c r="E21" s="447"/>
      <c r="F21" s="437"/>
    </row>
    <row r="22" spans="1:6" x14ac:dyDescent="0.25">
      <c r="A22" s="438" t="s">
        <v>340</v>
      </c>
      <c r="B22" s="439" t="s">
        <v>341</v>
      </c>
      <c r="C22" s="443">
        <v>1227241</v>
      </c>
      <c r="D22" s="443">
        <v>442989</v>
      </c>
      <c r="E22" s="443">
        <f>+D22-C22</f>
        <v>-784252</v>
      </c>
      <c r="F22" s="437">
        <f>IF(C22=0,0,E22/C22)</f>
        <v>-0.6390366684294283</v>
      </c>
    </row>
    <row r="23" spans="1:6" ht="30" x14ac:dyDescent="0.25">
      <c r="A23" s="438" t="s">
        <v>342</v>
      </c>
      <c r="B23" s="439" t="s">
        <v>343</v>
      </c>
      <c r="C23" s="448">
        <v>762562</v>
      </c>
      <c r="D23" s="448">
        <v>564334</v>
      </c>
      <c r="E23" s="448">
        <f>+D23-C23</f>
        <v>-198228</v>
      </c>
      <c r="F23" s="437">
        <f>IF(C23=0,0,E23/C23)</f>
        <v>-0.25995001062208711</v>
      </c>
    </row>
    <row r="24" spans="1:6" ht="30" x14ac:dyDescent="0.25">
      <c r="A24" s="438" t="s">
        <v>344</v>
      </c>
      <c r="B24" s="439" t="s">
        <v>345</v>
      </c>
      <c r="C24" s="448">
        <v>945575</v>
      </c>
      <c r="D24" s="448">
        <v>606643</v>
      </c>
      <c r="E24" s="448">
        <f>+D24-C24</f>
        <v>-338932</v>
      </c>
      <c r="F24" s="437">
        <f>IF(C24=0,0,E24/C24)</f>
        <v>-0.35844010258308434</v>
      </c>
    </row>
    <row r="25" spans="1:6" ht="15" customHeight="1" x14ac:dyDescent="0.3">
      <c r="A25" s="433"/>
      <c r="B25" s="442" t="s">
        <v>334</v>
      </c>
      <c r="C25" s="445">
        <f>+C22+C23+C24</f>
        <v>2935378</v>
      </c>
      <c r="D25" s="445">
        <f>+D22+D23+D24</f>
        <v>1613966</v>
      </c>
      <c r="E25" s="445">
        <f>+E22+E23+E24</f>
        <v>-1321412</v>
      </c>
      <c r="F25" s="441">
        <f>IF(C25=0,0,E25/C25)</f>
        <v>-0.45016757637346877</v>
      </c>
    </row>
    <row r="26" spans="1:6" ht="15" customHeight="1" x14ac:dyDescent="0.3">
      <c r="A26" s="434"/>
      <c r="B26" s="442"/>
      <c r="C26" s="449"/>
      <c r="D26" s="449"/>
      <c r="E26" s="449"/>
      <c r="F26" s="437"/>
    </row>
    <row r="27" spans="1:6" x14ac:dyDescent="0.25">
      <c r="A27" s="438" t="s">
        <v>346</v>
      </c>
      <c r="B27" s="439" t="s">
        <v>347</v>
      </c>
      <c r="C27" s="448">
        <v>243</v>
      </c>
      <c r="D27" s="448">
        <v>120</v>
      </c>
      <c r="E27" s="448">
        <f>+D27-C27</f>
        <v>-123</v>
      </c>
      <c r="F27" s="437">
        <f>IF(C27=0,0,E27/C27)</f>
        <v>-0.50617283950617287</v>
      </c>
    </row>
    <row r="28" spans="1:6" x14ac:dyDescent="0.25">
      <c r="A28" s="438" t="s">
        <v>348</v>
      </c>
      <c r="B28" s="439" t="s">
        <v>349</v>
      </c>
      <c r="C28" s="448">
        <v>46</v>
      </c>
      <c r="D28" s="448">
        <v>29</v>
      </c>
      <c r="E28" s="448">
        <f>+D28-C28</f>
        <v>-17</v>
      </c>
      <c r="F28" s="437">
        <f>IF(C28=0,0,E28/C28)</f>
        <v>-0.36956521739130432</v>
      </c>
    </row>
    <row r="29" spans="1:6" x14ac:dyDescent="0.25">
      <c r="A29" s="438" t="s">
        <v>350</v>
      </c>
      <c r="B29" s="439" t="s">
        <v>351</v>
      </c>
      <c r="C29" s="448">
        <v>1728</v>
      </c>
      <c r="D29" s="448">
        <v>1480</v>
      </c>
      <c r="E29" s="448">
        <f>+D29-C29</f>
        <v>-248</v>
      </c>
      <c r="F29" s="437">
        <f>IF(C29=0,0,E29/C29)</f>
        <v>-0.14351851851851852</v>
      </c>
    </row>
    <row r="30" spans="1:6" ht="30" x14ac:dyDescent="0.25">
      <c r="A30" s="438" t="s">
        <v>352</v>
      </c>
      <c r="B30" s="439" t="s">
        <v>353</v>
      </c>
      <c r="C30" s="448">
        <v>3983</v>
      </c>
      <c r="D30" s="448">
        <v>3023</v>
      </c>
      <c r="E30" s="448">
        <f>+D30-C30</f>
        <v>-960</v>
      </c>
      <c r="F30" s="437">
        <f>IF(C30=0,0,E30/C30)</f>
        <v>-0.24102435350238513</v>
      </c>
    </row>
    <row r="31" spans="1:6" ht="15" customHeight="1" x14ac:dyDescent="0.3">
      <c r="A31" s="434"/>
      <c r="B31" s="450"/>
      <c r="C31" s="433"/>
      <c r="D31" s="433"/>
      <c r="E31" s="433"/>
      <c r="F31" s="441"/>
    </row>
    <row r="32" spans="1:6" ht="15" customHeight="1" x14ac:dyDescent="0.3">
      <c r="A32" s="451"/>
      <c r="B32" s="439"/>
      <c r="C32" s="436"/>
      <c r="D32" s="436"/>
      <c r="E32" s="436"/>
      <c r="F32" s="437"/>
    </row>
    <row r="33" spans="1:6" ht="15" customHeight="1" x14ac:dyDescent="0.3">
      <c r="A33" s="450" t="s">
        <v>354</v>
      </c>
      <c r="B33" s="442"/>
      <c r="C33" s="447"/>
      <c r="D33" s="447"/>
      <c r="E33" s="447"/>
    </row>
    <row r="34" spans="1:6" ht="15" customHeight="1" x14ac:dyDescent="0.3">
      <c r="A34" s="434"/>
      <c r="B34" s="450"/>
      <c r="C34" s="433"/>
      <c r="D34" s="433"/>
      <c r="E34" s="433"/>
      <c r="F34" s="441"/>
    </row>
    <row r="35" spans="1:6" ht="15" customHeight="1" x14ac:dyDescent="0.3">
      <c r="A35" s="450"/>
      <c r="F35" s="437"/>
    </row>
    <row r="36" spans="1:6" ht="15" customHeight="1" x14ac:dyDescent="0.3">
      <c r="A36" s="434" t="s">
        <v>121</v>
      </c>
      <c r="B36" s="436" t="s">
        <v>355</v>
      </c>
      <c r="C36" s="433"/>
      <c r="D36" s="433"/>
      <c r="E36" s="433"/>
      <c r="F36" s="433"/>
    </row>
    <row r="37" spans="1:6" ht="15" customHeight="1" x14ac:dyDescent="0.3">
      <c r="A37" s="434"/>
      <c r="B37" s="450"/>
      <c r="C37" s="433"/>
      <c r="D37" s="433"/>
      <c r="E37" s="433"/>
      <c r="F37" s="433"/>
    </row>
    <row r="38" spans="1:6" x14ac:dyDescent="0.25">
      <c r="A38" s="438" t="s">
        <v>329</v>
      </c>
      <c r="B38" s="439" t="s">
        <v>330</v>
      </c>
      <c r="C38" s="440">
        <v>45</v>
      </c>
      <c r="D38" s="440">
        <v>23</v>
      </c>
      <c r="E38" s="440">
        <f>+D38-C38</f>
        <v>-22</v>
      </c>
      <c r="F38" s="437">
        <f>IF(C38=0,0,E38/C38)</f>
        <v>-0.48888888888888887</v>
      </c>
    </row>
    <row r="39" spans="1:6" ht="15" customHeight="1" x14ac:dyDescent="0.3">
      <c r="A39" s="438" t="s">
        <v>331</v>
      </c>
      <c r="B39" s="439" t="s">
        <v>332</v>
      </c>
      <c r="C39" s="440">
        <v>45</v>
      </c>
      <c r="D39" s="440">
        <v>23</v>
      </c>
      <c r="E39" s="440">
        <f>+D39-C39</f>
        <v>-22</v>
      </c>
      <c r="F39" s="441">
        <f>IF(C39=0,0,E39/C39)</f>
        <v>-0.48888888888888887</v>
      </c>
    </row>
    <row r="40" spans="1:6" ht="15" customHeight="1" x14ac:dyDescent="0.3">
      <c r="A40" s="439"/>
      <c r="B40" s="439"/>
      <c r="C40" s="442"/>
      <c r="D40" s="442"/>
      <c r="E40" s="442"/>
    </row>
    <row r="41" spans="1:6" x14ac:dyDescent="0.25">
      <c r="A41" s="438" t="s">
        <v>333</v>
      </c>
      <c r="B41" s="439" t="s">
        <v>356</v>
      </c>
      <c r="C41" s="443">
        <v>5274</v>
      </c>
      <c r="D41" s="443">
        <v>3603</v>
      </c>
      <c r="E41" s="443">
        <f>+D41-C41</f>
        <v>-1671</v>
      </c>
      <c r="F41" s="437">
        <f>IF(C41=0,0,E41/C41)</f>
        <v>-0.31683731513083047</v>
      </c>
    </row>
    <row r="42" spans="1:6" ht="15" customHeight="1" x14ac:dyDescent="0.3">
      <c r="A42" s="433"/>
      <c r="B42" s="442" t="s">
        <v>335</v>
      </c>
      <c r="C42" s="445">
        <f>IF(C39=0,0,C41/C39)</f>
        <v>117.2</v>
      </c>
      <c r="D42" s="445">
        <f>IF(D39=0,0,D41/D39)</f>
        <v>156.65217391304347</v>
      </c>
      <c r="E42" s="445">
        <f>+D42-C42</f>
        <v>39.452173913043467</v>
      </c>
      <c r="F42" s="441">
        <f>IF(C42=0,0,E42/C42)</f>
        <v>0.3366226443092446</v>
      </c>
    </row>
    <row r="43" spans="1:6" ht="15" customHeight="1" x14ac:dyDescent="0.3">
      <c r="A43" s="442"/>
      <c r="B43" s="442"/>
      <c r="C43" s="442"/>
      <c r="D43" s="442"/>
      <c r="E43" s="442"/>
      <c r="F43" s="437"/>
    </row>
    <row r="44" spans="1:6" x14ac:dyDescent="0.25">
      <c r="A44" s="438" t="s">
        <v>336</v>
      </c>
      <c r="B44" s="439" t="s">
        <v>337</v>
      </c>
      <c r="C44" s="439">
        <v>0.46571600000000002</v>
      </c>
      <c r="D44" s="439">
        <v>0.44271100000000002</v>
      </c>
      <c r="E44" s="446">
        <f>+D44-C44</f>
        <v>-2.3004999999999998E-2</v>
      </c>
      <c r="F44" s="437">
        <f>IF(C44=0,0,E44/C44)</f>
        <v>-4.9397057434144409E-2</v>
      </c>
    </row>
    <row r="45" spans="1:6" ht="15" customHeight="1" x14ac:dyDescent="0.3">
      <c r="A45" s="433"/>
      <c r="B45" s="442" t="s">
        <v>338</v>
      </c>
      <c r="C45" s="445">
        <f>+C41*C44</f>
        <v>2456.1861840000001</v>
      </c>
      <c r="D45" s="445">
        <f>+D41*D44</f>
        <v>1595.0877330000001</v>
      </c>
      <c r="E45" s="445">
        <f>+D45-C45</f>
        <v>-861.09845100000007</v>
      </c>
      <c r="F45" s="441">
        <f>IF(C45=0,0,E45/C45)</f>
        <v>-0.35058354151217719</v>
      </c>
    </row>
    <row r="46" spans="1:6" ht="15" customHeight="1" x14ac:dyDescent="0.3">
      <c r="A46" s="433"/>
      <c r="B46" s="442" t="s">
        <v>339</v>
      </c>
      <c r="C46" s="445">
        <f>IF(C39=0,0,C45/C39)</f>
        <v>54.581915200000005</v>
      </c>
      <c r="D46" s="445">
        <f>IF(D39=0,0,D45/D39)</f>
        <v>69.351640565217394</v>
      </c>
      <c r="E46" s="445">
        <f>+D46-C46</f>
        <v>14.76972536521739</v>
      </c>
      <c r="F46" s="441">
        <f>IF(C46=0,0,E46/C46)</f>
        <v>0.2705974187805229</v>
      </c>
    </row>
    <row r="47" spans="1:6" ht="15" customHeight="1" x14ac:dyDescent="0.3">
      <c r="A47" s="433"/>
      <c r="B47" s="442"/>
      <c r="C47" s="447"/>
      <c r="D47" s="447"/>
      <c r="E47" s="447"/>
      <c r="F47" s="441"/>
    </row>
    <row r="48" spans="1:6" x14ac:dyDescent="0.25">
      <c r="A48" s="438" t="s">
        <v>340</v>
      </c>
      <c r="B48" s="439" t="s">
        <v>357</v>
      </c>
      <c r="C48" s="443">
        <v>250</v>
      </c>
      <c r="D48" s="443">
        <v>0</v>
      </c>
      <c r="E48" s="443">
        <f>+D48-C48</f>
        <v>-250</v>
      </c>
      <c r="F48" s="437">
        <f>IF(C48=0,0,E48/C48)</f>
        <v>-1</v>
      </c>
    </row>
    <row r="49" spans="1:7" ht="30" x14ac:dyDescent="0.25">
      <c r="A49" s="438" t="s">
        <v>342</v>
      </c>
      <c r="B49" s="439" t="s">
        <v>358</v>
      </c>
      <c r="C49" s="448">
        <v>0</v>
      </c>
      <c r="D49" s="448">
        <v>0</v>
      </c>
      <c r="E49" s="448">
        <f>+D49-C49</f>
        <v>0</v>
      </c>
      <c r="F49" s="437">
        <f>IF(C49=0,0,E49/C49)</f>
        <v>0</v>
      </c>
    </row>
    <row r="50" spans="1:7" ht="30" x14ac:dyDescent="0.25">
      <c r="A50" s="438" t="s">
        <v>344</v>
      </c>
      <c r="B50" s="439" t="s">
        <v>359</v>
      </c>
      <c r="C50" s="448">
        <v>5024</v>
      </c>
      <c r="D50" s="448">
        <v>3603</v>
      </c>
      <c r="E50" s="448">
        <f>+D50-C50</f>
        <v>-1421</v>
      </c>
      <c r="F50" s="437">
        <f>IF(C50=0,0,E50/C50)</f>
        <v>-0.28284235668789809</v>
      </c>
    </row>
    <row r="51" spans="1:7" ht="15" customHeight="1" x14ac:dyDescent="0.3">
      <c r="A51" s="433"/>
      <c r="B51" s="442" t="s">
        <v>356</v>
      </c>
      <c r="C51" s="445">
        <f>+C48+C49+C50</f>
        <v>5274</v>
      </c>
      <c r="D51" s="445">
        <f>+D48+D49+D50</f>
        <v>3603</v>
      </c>
      <c r="E51" s="445">
        <f>+E48+E49+E50</f>
        <v>-1671</v>
      </c>
      <c r="F51" s="441">
        <f>IF(C51=0,0,E51/C51)</f>
        <v>-0.31683731513083047</v>
      </c>
    </row>
    <row r="52" spans="1:7" ht="15" customHeight="1" x14ac:dyDescent="0.3">
      <c r="A52" s="434"/>
      <c r="B52" s="442"/>
      <c r="C52" s="449"/>
      <c r="D52" s="449"/>
      <c r="E52" s="449"/>
      <c r="F52" s="437"/>
    </row>
    <row r="53" spans="1:7" x14ac:dyDescent="0.25">
      <c r="A53" s="438" t="s">
        <v>346</v>
      </c>
      <c r="B53" s="439" t="s">
        <v>360</v>
      </c>
      <c r="C53" s="448">
        <v>7</v>
      </c>
      <c r="D53" s="448">
        <v>0</v>
      </c>
      <c r="E53" s="448">
        <f>+D53-C53</f>
        <v>-7</v>
      </c>
      <c r="F53" s="437">
        <f>IF(C53=0,0,E53/C53)</f>
        <v>-1</v>
      </c>
    </row>
    <row r="54" spans="1:7" x14ac:dyDescent="0.25">
      <c r="A54" s="438" t="s">
        <v>348</v>
      </c>
      <c r="B54" s="439" t="s">
        <v>361</v>
      </c>
      <c r="C54" s="448">
        <v>1</v>
      </c>
      <c r="D54" s="448">
        <v>0</v>
      </c>
      <c r="E54" s="448">
        <f>+D54-C54</f>
        <v>-1</v>
      </c>
      <c r="F54" s="437">
        <f>IF(C54=0,0,E54/C54)</f>
        <v>-1</v>
      </c>
    </row>
    <row r="55" spans="1:7" x14ac:dyDescent="0.25">
      <c r="A55" s="438" t="s">
        <v>350</v>
      </c>
      <c r="B55" s="439" t="s">
        <v>362</v>
      </c>
      <c r="C55" s="448">
        <v>0</v>
      </c>
      <c r="D55" s="448">
        <v>0</v>
      </c>
      <c r="E55" s="448">
        <f>+D55-C55</f>
        <v>0</v>
      </c>
      <c r="F55" s="437">
        <f>IF(C55=0,0,E55/C55)</f>
        <v>0</v>
      </c>
    </row>
    <row r="56" spans="1:7" ht="30" x14ac:dyDescent="0.25">
      <c r="A56" s="438" t="s">
        <v>352</v>
      </c>
      <c r="B56" s="439" t="s">
        <v>363</v>
      </c>
      <c r="C56" s="448">
        <v>44</v>
      </c>
      <c r="D56" s="448">
        <v>23</v>
      </c>
      <c r="E56" s="448">
        <f>+D56-C56</f>
        <v>-21</v>
      </c>
      <c r="F56" s="437">
        <f>IF(C56=0,0,E56/C56)</f>
        <v>-0.47727272727272729</v>
      </c>
    </row>
    <row r="57" spans="1:7" ht="15" customHeight="1" x14ac:dyDescent="0.3">
      <c r="A57" s="452"/>
      <c r="B57" s="2"/>
      <c r="C57" s="2"/>
      <c r="D57" s="2"/>
      <c r="E57" s="2"/>
      <c r="F57" s="453"/>
    </row>
    <row r="58" spans="1:7" ht="15" customHeight="1" x14ac:dyDescent="0.3">
      <c r="A58" s="450" t="s">
        <v>364</v>
      </c>
      <c r="B58" s="2"/>
      <c r="C58" s="2"/>
      <c r="D58" s="2"/>
      <c r="E58" s="2"/>
      <c r="F58" s="454"/>
    </row>
    <row r="59" spans="1:7" ht="15" customHeight="1" x14ac:dyDescent="0.3">
      <c r="A59" s="434"/>
      <c r="B59" s="450"/>
      <c r="C59" s="433"/>
      <c r="D59" s="433"/>
      <c r="E59" s="433"/>
      <c r="F59" s="441"/>
    </row>
    <row r="60" spans="1:7" ht="15" customHeight="1" x14ac:dyDescent="0.3">
      <c r="A60" s="444"/>
      <c r="B60" s="439"/>
      <c r="C60" s="448"/>
      <c r="D60" s="448"/>
      <c r="E60" s="448"/>
      <c r="F60" s="455"/>
      <c r="G60" s="456"/>
    </row>
    <row r="61" spans="1:7" ht="15" customHeight="1" x14ac:dyDescent="0.3">
      <c r="A61" s="433"/>
      <c r="B61" s="442"/>
      <c r="C61" s="447"/>
      <c r="D61" s="447"/>
      <c r="E61" s="447"/>
      <c r="F61" s="455"/>
    </row>
    <row r="62" spans="1:7" ht="15" customHeight="1" x14ac:dyDescent="0.3">
      <c r="A62" s="434"/>
      <c r="B62" s="442"/>
      <c r="C62" s="449"/>
      <c r="D62" s="449"/>
      <c r="E62" s="449"/>
      <c r="F62" s="457"/>
    </row>
    <row r="63" spans="1:7" x14ac:dyDescent="0.25">
      <c r="A63" s="444"/>
      <c r="B63" s="439"/>
      <c r="C63" s="448"/>
      <c r="D63" s="448"/>
      <c r="E63" s="448"/>
      <c r="F63" s="457"/>
    </row>
    <row r="64" spans="1:7" x14ac:dyDescent="0.25">
      <c r="A64" s="444"/>
      <c r="B64" s="439"/>
      <c r="C64" s="448"/>
      <c r="D64" s="448"/>
      <c r="E64" s="448"/>
      <c r="F64" s="458"/>
    </row>
    <row r="65" spans="1:6" x14ac:dyDescent="0.25">
      <c r="A65" s="444"/>
      <c r="B65" s="439"/>
      <c r="C65" s="448"/>
      <c r="D65" s="448"/>
      <c r="E65" s="448"/>
      <c r="F65" s="453"/>
    </row>
    <row r="66" spans="1:6" x14ac:dyDescent="0.25">
      <c r="A66" s="444"/>
      <c r="B66" s="439"/>
      <c r="C66" s="448"/>
      <c r="D66" s="448"/>
      <c r="E66" s="448"/>
      <c r="F66" s="453"/>
    </row>
    <row r="67" spans="1:6" ht="15" customHeight="1" x14ac:dyDescent="0.3">
      <c r="A67" s="452"/>
      <c r="B67" s="2"/>
      <c r="C67" s="2"/>
      <c r="D67" s="2"/>
      <c r="E67" s="2"/>
      <c r="F67" s="453"/>
    </row>
    <row r="68" spans="1:6" ht="15" customHeight="1" x14ac:dyDescent="0.3">
      <c r="A68" s="450"/>
      <c r="B68" s="2"/>
      <c r="C68" s="2"/>
      <c r="D68" s="2"/>
      <c r="E68" s="2"/>
      <c r="F68" s="454"/>
    </row>
    <row r="69" spans="1:6" ht="15" customHeight="1" x14ac:dyDescent="0.3">
      <c r="A69" s="433"/>
      <c r="B69" s="459"/>
      <c r="C69" s="459"/>
      <c r="D69" s="459"/>
      <c r="E69" s="459"/>
      <c r="F69" s="453"/>
    </row>
    <row r="70" spans="1:6" ht="15" customHeight="1" x14ac:dyDescent="0.3">
      <c r="A70" s="433"/>
      <c r="B70" s="459"/>
      <c r="C70" s="459"/>
      <c r="D70" s="459"/>
      <c r="E70" s="459"/>
      <c r="F70" s="453"/>
    </row>
    <row r="71" spans="1:6" ht="15" customHeight="1" x14ac:dyDescent="0.3">
      <c r="A71" s="433"/>
      <c r="B71" s="442"/>
      <c r="C71" s="442"/>
      <c r="D71" s="442"/>
      <c r="E71" s="442"/>
      <c r="F71" s="460"/>
    </row>
    <row r="72" spans="1:6" ht="15" customHeight="1" x14ac:dyDescent="0.3">
      <c r="A72" s="461"/>
      <c r="B72" s="462"/>
      <c r="C72" s="462"/>
      <c r="D72" s="462"/>
      <c r="E72" s="462"/>
      <c r="F72" s="463"/>
    </row>
    <row r="73" spans="1:6" ht="15" customHeight="1" x14ac:dyDescent="0.3">
      <c r="A73" s="464"/>
      <c r="B73" s="465"/>
      <c r="C73" s="465"/>
      <c r="D73" s="465"/>
      <c r="E73" s="465"/>
      <c r="F73" s="466"/>
    </row>
    <row r="74" spans="1:6" ht="15" customHeight="1" x14ac:dyDescent="0.3">
      <c r="A74" s="464"/>
      <c r="B74" s="465"/>
      <c r="C74" s="465"/>
      <c r="D74" s="465"/>
      <c r="E74" s="465"/>
      <c r="F74" s="466"/>
    </row>
    <row r="75" spans="1:6" ht="15" customHeight="1" x14ac:dyDescent="0.3">
      <c r="A75" s="464"/>
      <c r="B75" s="465"/>
      <c r="C75" s="465"/>
      <c r="D75" s="465"/>
      <c r="E75" s="465"/>
      <c r="F75" s="466"/>
    </row>
    <row r="76" spans="1:6" ht="15" customHeight="1" x14ac:dyDescent="0.3">
      <c r="A76" s="464"/>
      <c r="B76" s="465"/>
      <c r="C76" s="465"/>
      <c r="D76" s="465"/>
      <c r="E76" s="465"/>
      <c r="F76" s="466"/>
    </row>
    <row r="77" spans="1:6" ht="15" customHeight="1" x14ac:dyDescent="0.3">
      <c r="A77" s="464"/>
      <c r="B77" s="465"/>
      <c r="C77" s="465"/>
      <c r="D77" s="465"/>
      <c r="E77" s="465"/>
      <c r="F77" s="466"/>
    </row>
    <row r="78" spans="1:6" ht="15" customHeight="1" x14ac:dyDescent="0.3">
      <c r="A78" s="464"/>
      <c r="B78" s="465"/>
      <c r="C78" s="465"/>
      <c r="D78" s="465"/>
      <c r="E78" s="465"/>
      <c r="F78" s="466"/>
    </row>
    <row r="79" spans="1:6" ht="15" customHeight="1" x14ac:dyDescent="0.3">
      <c r="A79" s="464"/>
      <c r="B79" s="465"/>
      <c r="C79" s="465"/>
      <c r="D79" s="465"/>
      <c r="E79" s="465"/>
      <c r="F79" s="466"/>
    </row>
    <row r="80" spans="1:6" ht="15" customHeight="1" x14ac:dyDescent="0.3">
      <c r="A80" s="464"/>
      <c r="B80" s="465"/>
      <c r="C80" s="465"/>
      <c r="D80" s="465"/>
      <c r="E80" s="465"/>
      <c r="F80" s="466"/>
    </row>
    <row r="81" spans="1:6" ht="15" customHeight="1" x14ac:dyDescent="0.3">
      <c r="A81" s="464"/>
      <c r="B81" s="465"/>
      <c r="C81" s="465"/>
      <c r="D81" s="465"/>
      <c r="E81" s="465"/>
      <c r="F81" s="466"/>
    </row>
    <row r="82" spans="1:6" ht="15" customHeight="1" x14ac:dyDescent="0.3">
      <c r="A82" s="464"/>
      <c r="B82" s="465"/>
      <c r="C82" s="465"/>
      <c r="D82" s="465"/>
      <c r="E82" s="465"/>
      <c r="F82" s="466"/>
    </row>
    <row r="83" spans="1:6" ht="15" customHeight="1" x14ac:dyDescent="0.3">
      <c r="A83" s="464"/>
      <c r="B83" s="465"/>
      <c r="C83" s="465"/>
      <c r="D83" s="465"/>
      <c r="E83" s="465"/>
      <c r="F83" s="466"/>
    </row>
    <row r="84" spans="1:6" ht="15" customHeight="1" x14ac:dyDescent="0.3">
      <c r="A84" s="464"/>
      <c r="B84" s="465"/>
      <c r="C84" s="465"/>
      <c r="D84" s="465"/>
      <c r="E84" s="465"/>
      <c r="F84" s="466"/>
    </row>
    <row r="85" spans="1:6" ht="15" customHeight="1" x14ac:dyDescent="0.3">
      <c r="A85" s="464"/>
      <c r="B85" s="465"/>
      <c r="C85" s="465"/>
      <c r="D85" s="465"/>
      <c r="E85" s="465"/>
      <c r="F85" s="466"/>
    </row>
    <row r="86" spans="1:6" ht="15" customHeight="1" x14ac:dyDescent="0.3">
      <c r="A86" s="464"/>
      <c r="B86" s="465"/>
      <c r="C86" s="465"/>
      <c r="D86" s="465"/>
      <c r="E86" s="465"/>
      <c r="F86" s="466"/>
    </row>
    <row r="87" spans="1:6" ht="15" customHeight="1" x14ac:dyDescent="0.3">
      <c r="A87" s="464"/>
      <c r="B87" s="465"/>
      <c r="C87" s="465"/>
      <c r="D87" s="465"/>
      <c r="E87" s="465"/>
      <c r="F87" s="466"/>
    </row>
    <row r="88" spans="1:6" ht="15" customHeight="1" x14ac:dyDescent="0.3">
      <c r="A88" s="464"/>
      <c r="B88" s="465"/>
      <c r="C88" s="465"/>
      <c r="D88" s="465"/>
      <c r="E88" s="465"/>
      <c r="F88" s="466"/>
    </row>
    <row r="89" spans="1:6" ht="15" customHeight="1" x14ac:dyDescent="0.3">
      <c r="A89" s="464"/>
      <c r="B89" s="465"/>
      <c r="C89" s="465"/>
      <c r="D89" s="465"/>
      <c r="E89" s="465"/>
      <c r="F89" s="466"/>
    </row>
    <row r="90" spans="1:6" ht="15" customHeight="1" x14ac:dyDescent="0.3">
      <c r="A90" s="464"/>
      <c r="B90" s="465"/>
      <c r="C90" s="465"/>
      <c r="D90" s="465"/>
      <c r="E90" s="465"/>
      <c r="F90" s="466"/>
    </row>
    <row r="91" spans="1:6" ht="15" customHeight="1" x14ac:dyDescent="0.3">
      <c r="A91" s="464"/>
      <c r="B91" s="465"/>
      <c r="C91" s="465"/>
      <c r="D91" s="465"/>
      <c r="E91" s="465"/>
      <c r="F91" s="466"/>
    </row>
    <row r="92" spans="1:6" ht="15" customHeight="1" x14ac:dyDescent="0.3">
      <c r="A92" s="464"/>
      <c r="B92" s="465"/>
      <c r="C92" s="465"/>
      <c r="D92" s="465"/>
      <c r="E92" s="465"/>
      <c r="F92" s="466"/>
    </row>
    <row r="93" spans="1:6" ht="15" customHeight="1" x14ac:dyDescent="0.3">
      <c r="A93" s="464"/>
      <c r="B93" s="465"/>
      <c r="C93" s="465"/>
      <c r="D93" s="465"/>
      <c r="E93" s="465"/>
      <c r="F93" s="466"/>
    </row>
    <row r="94" spans="1:6" ht="15" customHeight="1" x14ac:dyDescent="0.3">
      <c r="A94" s="464"/>
      <c r="B94" s="465"/>
      <c r="C94" s="465"/>
      <c r="D94" s="465"/>
      <c r="E94" s="465"/>
      <c r="F94" s="466"/>
    </row>
    <row r="95" spans="1:6" ht="15" customHeight="1" x14ac:dyDescent="0.3">
      <c r="A95" s="464"/>
      <c r="B95" s="465"/>
      <c r="C95" s="465"/>
      <c r="D95" s="465"/>
      <c r="E95" s="465"/>
      <c r="F95" s="466"/>
    </row>
    <row r="96" spans="1:6" ht="15" customHeight="1" x14ac:dyDescent="0.3">
      <c r="A96" s="464"/>
      <c r="B96" s="465"/>
      <c r="C96" s="465"/>
      <c r="D96" s="465"/>
      <c r="E96" s="465"/>
      <c r="F96" s="466"/>
    </row>
    <row r="97" spans="1:6" ht="15" customHeight="1" x14ac:dyDescent="0.3">
      <c r="A97" s="464"/>
      <c r="B97" s="465"/>
      <c r="C97" s="465"/>
      <c r="D97" s="465"/>
      <c r="E97" s="465"/>
      <c r="F97" s="466"/>
    </row>
    <row r="98" spans="1:6" ht="15" customHeight="1" x14ac:dyDescent="0.3">
      <c r="A98" s="464"/>
      <c r="B98" s="465"/>
      <c r="C98" s="465"/>
      <c r="D98" s="465"/>
      <c r="E98" s="465"/>
      <c r="F98" s="466"/>
    </row>
    <row r="99" spans="1:6" ht="15" customHeight="1" x14ac:dyDescent="0.3">
      <c r="A99" s="464"/>
      <c r="B99" s="465"/>
      <c r="C99" s="465"/>
      <c r="D99" s="465"/>
      <c r="E99" s="465"/>
      <c r="F99" s="466"/>
    </row>
    <row r="100" spans="1:6" ht="15" customHeight="1" x14ac:dyDescent="0.3">
      <c r="A100" s="464"/>
      <c r="B100" s="465"/>
      <c r="C100" s="465"/>
      <c r="D100" s="465"/>
      <c r="E100" s="465"/>
      <c r="F100" s="466"/>
    </row>
    <row r="101" spans="1:6" ht="15" customHeight="1" x14ac:dyDescent="0.3">
      <c r="A101" s="464"/>
      <c r="B101" s="465"/>
      <c r="C101" s="465"/>
      <c r="D101" s="465"/>
      <c r="E101" s="465"/>
      <c r="F101" s="466"/>
    </row>
    <row r="102" spans="1:6" ht="15" customHeight="1" x14ac:dyDescent="0.3">
      <c r="A102" s="464"/>
      <c r="B102" s="465"/>
      <c r="C102" s="465"/>
      <c r="D102" s="465"/>
      <c r="E102" s="465"/>
      <c r="F102" s="466"/>
    </row>
    <row r="103" spans="1:6" ht="15" customHeight="1" x14ac:dyDescent="0.3">
      <c r="A103" s="464"/>
      <c r="B103" s="465"/>
      <c r="C103" s="465"/>
      <c r="D103" s="465"/>
      <c r="E103" s="465"/>
      <c r="F103" s="466"/>
    </row>
    <row r="104" spans="1:6" ht="15" customHeight="1" x14ac:dyDescent="0.3">
      <c r="A104" s="464"/>
      <c r="B104" s="465"/>
      <c r="C104" s="465"/>
      <c r="D104" s="465"/>
      <c r="E104" s="465"/>
      <c r="F104" s="466"/>
    </row>
    <row r="105" spans="1:6" x14ac:dyDescent="0.25">
      <c r="A105" s="467"/>
      <c r="B105" s="467"/>
      <c r="C105" s="467"/>
      <c r="D105" s="467"/>
      <c r="E105" s="467"/>
      <c r="F105" s="467"/>
    </row>
    <row r="106" spans="1:6" x14ac:dyDescent="0.25">
      <c r="F106" s="468"/>
    </row>
    <row r="107" spans="1:6" x14ac:dyDescent="0.25">
      <c r="F107" s="468"/>
    </row>
    <row r="108" spans="1:6" x14ac:dyDescent="0.25">
      <c r="A108" s="468"/>
      <c r="B108" s="468"/>
      <c r="C108" s="468"/>
      <c r="D108" s="468"/>
      <c r="E108" s="468"/>
      <c r="F108" s="468"/>
    </row>
    <row r="109" spans="1:6" x14ac:dyDescent="0.25">
      <c r="A109" s="468"/>
      <c r="B109" s="468"/>
      <c r="C109" s="468"/>
      <c r="D109" s="468"/>
      <c r="E109" s="468"/>
      <c r="F109" s="468"/>
    </row>
    <row r="110" spans="1:6" x14ac:dyDescent="0.25">
      <c r="A110" s="468"/>
      <c r="B110" s="468"/>
      <c r="C110" s="468"/>
      <c r="D110" s="468"/>
      <c r="E110" s="468"/>
      <c r="F110" s="468"/>
    </row>
    <row r="111" spans="1:6" x14ac:dyDescent="0.25">
      <c r="A111" s="468"/>
      <c r="B111" s="468"/>
      <c r="C111" s="468"/>
      <c r="D111" s="468"/>
      <c r="E111" s="468"/>
      <c r="F111" s="468"/>
    </row>
    <row r="112" spans="1:6" x14ac:dyDescent="0.25">
      <c r="A112" s="468"/>
      <c r="B112" s="468"/>
      <c r="C112" s="468"/>
      <c r="D112" s="468"/>
      <c r="E112" s="468"/>
      <c r="F112" s="468"/>
    </row>
    <row r="113" spans="1:6" x14ac:dyDescent="0.25">
      <c r="A113" s="468"/>
      <c r="B113" s="468"/>
      <c r="C113" s="468"/>
      <c r="D113" s="468"/>
      <c r="E113" s="468"/>
      <c r="F113" s="468"/>
    </row>
    <row r="114" spans="1:6" x14ac:dyDescent="0.25">
      <c r="A114" s="468"/>
      <c r="B114" s="468"/>
      <c r="C114" s="468"/>
      <c r="D114" s="468"/>
      <c r="E114" s="468"/>
      <c r="F114" s="468"/>
    </row>
    <row r="115" spans="1:6" x14ac:dyDescent="0.25">
      <c r="A115" s="468"/>
      <c r="B115" s="468"/>
      <c r="C115" s="468"/>
      <c r="D115" s="468"/>
      <c r="E115" s="468"/>
      <c r="F115" s="468"/>
    </row>
    <row r="116" spans="1:6" x14ac:dyDescent="0.25">
      <c r="A116" s="468"/>
      <c r="B116" s="468"/>
      <c r="C116" s="468"/>
      <c r="D116" s="468"/>
      <c r="E116" s="468"/>
      <c r="F116" s="468"/>
    </row>
    <row r="117" spans="1:6" x14ac:dyDescent="0.25">
      <c r="A117" s="468"/>
      <c r="B117" s="468"/>
      <c r="C117" s="468"/>
      <c r="D117" s="468"/>
      <c r="E117" s="468"/>
      <c r="F117" s="468"/>
    </row>
    <row r="118" spans="1:6" x14ac:dyDescent="0.25">
      <c r="A118" s="468"/>
      <c r="B118" s="468"/>
      <c r="C118" s="468"/>
      <c r="D118" s="468"/>
      <c r="E118" s="468"/>
      <c r="F118" s="468"/>
    </row>
    <row r="119" spans="1:6" x14ac:dyDescent="0.25">
      <c r="A119" s="468"/>
      <c r="B119" s="468"/>
      <c r="C119" s="468"/>
      <c r="D119" s="468"/>
      <c r="E119" s="468"/>
      <c r="F119" s="468"/>
    </row>
    <row r="120" spans="1:6" x14ac:dyDescent="0.25">
      <c r="A120" s="468"/>
      <c r="B120" s="468"/>
      <c r="C120" s="468"/>
      <c r="D120" s="468"/>
      <c r="E120" s="468"/>
      <c r="F120" s="468"/>
    </row>
    <row r="121" spans="1:6" x14ac:dyDescent="0.25">
      <c r="A121" s="468"/>
      <c r="B121" s="468"/>
      <c r="C121" s="468"/>
      <c r="D121" s="468"/>
      <c r="E121" s="468"/>
      <c r="F121" s="468"/>
    </row>
    <row r="122" spans="1:6" x14ac:dyDescent="0.25">
      <c r="A122" s="468"/>
      <c r="B122" s="468"/>
      <c r="C122" s="468"/>
      <c r="D122" s="468"/>
      <c r="E122" s="468"/>
      <c r="F122" s="468"/>
    </row>
    <row r="123" spans="1:6" x14ac:dyDescent="0.25">
      <c r="A123" s="468"/>
      <c r="B123" s="468"/>
      <c r="C123" s="468"/>
      <c r="D123" s="468"/>
      <c r="E123" s="468"/>
      <c r="F123" s="468"/>
    </row>
    <row r="124" spans="1:6" x14ac:dyDescent="0.25">
      <c r="A124" s="468"/>
      <c r="B124" s="468"/>
      <c r="C124" s="468"/>
      <c r="D124" s="468"/>
      <c r="E124" s="468"/>
      <c r="F124" s="468"/>
    </row>
    <row r="125" spans="1:6" x14ac:dyDescent="0.25">
      <c r="A125" s="468"/>
      <c r="B125" s="468"/>
      <c r="C125" s="468"/>
      <c r="D125" s="468"/>
      <c r="E125" s="468"/>
      <c r="F125" s="468"/>
    </row>
    <row r="126" spans="1:6" x14ac:dyDescent="0.25">
      <c r="A126" s="468"/>
      <c r="B126" s="468"/>
      <c r="C126" s="468"/>
      <c r="D126" s="468"/>
      <c r="E126" s="468"/>
      <c r="F126" s="468"/>
    </row>
    <row r="127" spans="1:6" x14ac:dyDescent="0.25">
      <c r="A127" s="468"/>
      <c r="B127" s="468"/>
      <c r="C127" s="468"/>
      <c r="D127" s="468"/>
      <c r="E127" s="468"/>
      <c r="F127" s="468"/>
    </row>
    <row r="128" spans="1:6" x14ac:dyDescent="0.25">
      <c r="A128" s="468"/>
      <c r="B128" s="468"/>
      <c r="C128" s="468"/>
      <c r="D128" s="468"/>
      <c r="E128" s="468"/>
      <c r="F128" s="468"/>
    </row>
    <row r="129" spans="1:6" x14ac:dyDescent="0.25">
      <c r="A129" s="468"/>
      <c r="B129" s="468"/>
      <c r="C129" s="468"/>
      <c r="D129" s="468"/>
      <c r="E129" s="468"/>
      <c r="F129" s="468"/>
    </row>
    <row r="130" spans="1:6" x14ac:dyDescent="0.25">
      <c r="A130" s="468"/>
      <c r="B130" s="468"/>
      <c r="C130" s="468"/>
      <c r="D130" s="468"/>
      <c r="E130" s="468"/>
      <c r="F130" s="468"/>
    </row>
    <row r="131" spans="1:6" x14ac:dyDescent="0.25">
      <c r="A131" s="468"/>
      <c r="B131" s="468"/>
      <c r="C131" s="468"/>
      <c r="D131" s="468"/>
      <c r="E131" s="468"/>
      <c r="F131" s="468"/>
    </row>
    <row r="132" spans="1:6" x14ac:dyDescent="0.25">
      <c r="A132" s="468"/>
      <c r="B132" s="468"/>
      <c r="C132" s="468"/>
      <c r="D132" s="468"/>
      <c r="E132" s="468"/>
      <c r="F132" s="468"/>
    </row>
    <row r="133" spans="1:6" x14ac:dyDescent="0.25">
      <c r="A133" s="468"/>
      <c r="B133" s="468"/>
      <c r="C133" s="468"/>
      <c r="D133" s="468"/>
      <c r="E133" s="468"/>
      <c r="F133" s="468"/>
    </row>
    <row r="134" spans="1:6" x14ac:dyDescent="0.25">
      <c r="A134" s="468"/>
      <c r="B134" s="468"/>
      <c r="C134" s="468"/>
      <c r="D134" s="468"/>
      <c r="E134" s="468"/>
      <c r="F134" s="468"/>
    </row>
    <row r="135" spans="1:6" x14ac:dyDescent="0.25">
      <c r="A135" s="468"/>
      <c r="B135" s="468"/>
      <c r="C135" s="468"/>
      <c r="D135" s="468"/>
      <c r="E135" s="468"/>
      <c r="F135" s="468"/>
    </row>
    <row r="136" spans="1:6" x14ac:dyDescent="0.25">
      <c r="A136" s="468"/>
      <c r="B136" s="468"/>
      <c r="C136" s="468"/>
      <c r="D136" s="468"/>
      <c r="E136" s="468"/>
      <c r="F136" s="468"/>
    </row>
    <row r="137" spans="1:6" x14ac:dyDescent="0.25">
      <c r="A137" s="468"/>
      <c r="B137" s="468"/>
      <c r="C137" s="468"/>
      <c r="D137" s="468"/>
      <c r="E137" s="468"/>
      <c r="F137" s="468"/>
    </row>
    <row r="138" spans="1:6" x14ac:dyDescent="0.25">
      <c r="A138" s="468"/>
      <c r="B138" s="468"/>
      <c r="C138" s="468"/>
      <c r="D138" s="468"/>
      <c r="E138" s="468"/>
      <c r="F138" s="468"/>
    </row>
    <row r="139" spans="1:6" x14ac:dyDescent="0.25">
      <c r="A139" s="468"/>
      <c r="B139" s="468"/>
      <c r="C139" s="468"/>
      <c r="D139" s="468"/>
      <c r="E139" s="468"/>
      <c r="F139" s="468"/>
    </row>
    <row r="140" spans="1:6" x14ac:dyDescent="0.25">
      <c r="A140" s="468"/>
      <c r="B140" s="468"/>
      <c r="C140" s="468"/>
      <c r="D140" s="468"/>
      <c r="E140" s="468"/>
      <c r="F140" s="468"/>
    </row>
    <row r="141" spans="1:6" x14ac:dyDescent="0.25">
      <c r="A141" s="468"/>
      <c r="B141" s="468"/>
      <c r="C141" s="468"/>
      <c r="D141" s="468"/>
      <c r="E141" s="468"/>
      <c r="F141" s="468"/>
    </row>
    <row r="142" spans="1:6" x14ac:dyDescent="0.25">
      <c r="A142" s="468"/>
      <c r="B142" s="468"/>
      <c r="C142" s="468"/>
      <c r="D142" s="468"/>
      <c r="E142" s="468"/>
      <c r="F142" s="468"/>
    </row>
    <row r="143" spans="1:6" x14ac:dyDescent="0.25">
      <c r="A143" s="468"/>
      <c r="B143" s="468"/>
      <c r="C143" s="468"/>
      <c r="D143" s="468"/>
      <c r="E143" s="468"/>
      <c r="F143" s="468"/>
    </row>
    <row r="144" spans="1:6" x14ac:dyDescent="0.25">
      <c r="A144" s="468"/>
      <c r="B144" s="468"/>
      <c r="C144" s="468"/>
      <c r="D144" s="468"/>
      <c r="E144" s="468"/>
      <c r="F144" s="468"/>
    </row>
    <row r="145" spans="1:6" x14ac:dyDescent="0.25">
      <c r="A145" s="468"/>
      <c r="B145" s="468"/>
      <c r="C145" s="468"/>
      <c r="D145" s="468"/>
      <c r="E145" s="468"/>
      <c r="F145" s="468"/>
    </row>
    <row r="146" spans="1:6" x14ac:dyDescent="0.25">
      <c r="A146" s="468"/>
      <c r="B146" s="468"/>
      <c r="C146" s="468"/>
      <c r="D146" s="468"/>
      <c r="E146" s="468"/>
      <c r="F146" s="468"/>
    </row>
    <row r="147" spans="1:6" x14ac:dyDescent="0.25">
      <c r="A147" s="468"/>
      <c r="B147" s="468"/>
      <c r="C147" s="468"/>
      <c r="D147" s="468"/>
      <c r="E147" s="468"/>
      <c r="F147" s="468"/>
    </row>
    <row r="148" spans="1:6" x14ac:dyDescent="0.25">
      <c r="A148" s="468"/>
      <c r="B148" s="468"/>
      <c r="C148" s="468"/>
      <c r="D148" s="468"/>
      <c r="E148" s="468"/>
      <c r="F148" s="468"/>
    </row>
    <row r="149" spans="1:6" x14ac:dyDescent="0.25">
      <c r="A149" s="468"/>
      <c r="B149" s="468"/>
      <c r="C149" s="468"/>
      <c r="D149" s="468"/>
      <c r="E149" s="468"/>
      <c r="F149" s="468"/>
    </row>
    <row r="150" spans="1:6" x14ac:dyDescent="0.25">
      <c r="A150" s="468"/>
      <c r="B150" s="468"/>
      <c r="C150" s="468"/>
      <c r="D150" s="468"/>
      <c r="E150" s="468"/>
      <c r="F150" s="468"/>
    </row>
    <row r="151" spans="1:6" x14ac:dyDescent="0.25">
      <c r="A151" s="468"/>
      <c r="B151" s="468"/>
      <c r="C151" s="468"/>
      <c r="D151" s="468"/>
      <c r="E151" s="468"/>
      <c r="F151" s="468"/>
    </row>
    <row r="152" spans="1:6" x14ac:dyDescent="0.25">
      <c r="A152" s="468"/>
      <c r="B152" s="468"/>
      <c r="C152" s="468"/>
      <c r="D152" s="468"/>
      <c r="E152" s="468"/>
      <c r="F152" s="468"/>
    </row>
    <row r="153" spans="1:6" x14ac:dyDescent="0.25">
      <c r="A153" s="468"/>
      <c r="B153" s="468"/>
      <c r="C153" s="468"/>
      <c r="D153" s="468"/>
      <c r="E153" s="468"/>
      <c r="F153" s="468"/>
    </row>
    <row r="154" spans="1:6" x14ac:dyDescent="0.25">
      <c r="A154" s="468"/>
      <c r="B154" s="468"/>
      <c r="C154" s="468"/>
      <c r="D154" s="468"/>
      <c r="E154" s="468"/>
      <c r="F154" s="468"/>
    </row>
    <row r="155" spans="1:6" x14ac:dyDescent="0.25">
      <c r="A155" s="468"/>
      <c r="B155" s="468"/>
      <c r="C155" s="468"/>
      <c r="D155" s="468"/>
      <c r="E155" s="468"/>
      <c r="F155" s="468"/>
    </row>
    <row r="156" spans="1:6" x14ac:dyDescent="0.25">
      <c r="A156" s="468"/>
      <c r="B156" s="468"/>
      <c r="C156" s="468"/>
      <c r="D156" s="468"/>
      <c r="E156" s="468"/>
      <c r="F156" s="468"/>
    </row>
    <row r="157" spans="1:6" x14ac:dyDescent="0.25">
      <c r="A157" s="468"/>
      <c r="B157" s="468"/>
      <c r="C157" s="468"/>
      <c r="D157" s="468"/>
      <c r="E157" s="468"/>
      <c r="F157" s="468"/>
    </row>
    <row r="158" spans="1:6" x14ac:dyDescent="0.25">
      <c r="A158" s="468"/>
      <c r="B158" s="468"/>
      <c r="C158" s="468"/>
      <c r="D158" s="468"/>
      <c r="E158" s="468"/>
      <c r="F158" s="468"/>
    </row>
    <row r="159" spans="1:6" x14ac:dyDescent="0.25">
      <c r="A159" s="468"/>
      <c r="B159" s="468"/>
      <c r="C159" s="468"/>
      <c r="D159" s="468"/>
      <c r="E159" s="468"/>
      <c r="F159" s="468"/>
    </row>
    <row r="160" spans="1:6" x14ac:dyDescent="0.25">
      <c r="A160" s="468"/>
      <c r="B160" s="468"/>
      <c r="C160" s="468"/>
      <c r="D160" s="468"/>
      <c r="E160" s="468"/>
      <c r="F160" s="468"/>
    </row>
    <row r="161" spans="1:6" x14ac:dyDescent="0.25">
      <c r="A161" s="468"/>
      <c r="B161" s="468"/>
      <c r="C161" s="468"/>
      <c r="D161" s="468"/>
      <c r="E161" s="468"/>
      <c r="F161" s="468"/>
    </row>
    <row r="162" spans="1:6" x14ac:dyDescent="0.25">
      <c r="A162" s="468"/>
      <c r="B162" s="468"/>
      <c r="C162" s="468"/>
      <c r="D162" s="468"/>
      <c r="E162" s="468"/>
      <c r="F162" s="468"/>
    </row>
    <row r="163" spans="1:6" x14ac:dyDescent="0.25">
      <c r="A163" s="468"/>
      <c r="B163" s="468"/>
      <c r="C163" s="468"/>
      <c r="D163" s="468"/>
      <c r="E163" s="468"/>
      <c r="F163" s="468"/>
    </row>
    <row r="164" spans="1:6" x14ac:dyDescent="0.25">
      <c r="A164" s="468"/>
      <c r="B164" s="468"/>
      <c r="C164" s="468"/>
      <c r="D164" s="468"/>
      <c r="E164" s="468"/>
      <c r="F164" s="468"/>
    </row>
    <row r="165" spans="1:6" x14ac:dyDescent="0.25">
      <c r="A165" s="468"/>
      <c r="B165" s="468"/>
      <c r="C165" s="468"/>
      <c r="D165" s="468"/>
      <c r="E165" s="468"/>
      <c r="F165" s="468"/>
    </row>
    <row r="166" spans="1:6" x14ac:dyDescent="0.25">
      <c r="A166" s="468"/>
      <c r="B166" s="468"/>
      <c r="C166" s="468"/>
      <c r="D166" s="468"/>
      <c r="E166" s="468"/>
      <c r="F166" s="468"/>
    </row>
    <row r="167" spans="1:6" x14ac:dyDescent="0.25">
      <c r="A167" s="468"/>
      <c r="B167" s="468"/>
      <c r="C167" s="468"/>
      <c r="D167" s="468"/>
      <c r="E167" s="468"/>
      <c r="F167" s="468"/>
    </row>
    <row r="168" spans="1:6" x14ac:dyDescent="0.25">
      <c r="A168" s="468"/>
      <c r="B168" s="468"/>
      <c r="C168" s="468"/>
      <c r="D168" s="468"/>
      <c r="E168" s="468"/>
      <c r="F168" s="468"/>
    </row>
    <row r="169" spans="1:6" x14ac:dyDescent="0.25">
      <c r="A169" s="468"/>
      <c r="B169" s="468"/>
      <c r="C169" s="468"/>
      <c r="D169" s="468"/>
      <c r="E169" s="468"/>
      <c r="F169" s="468"/>
    </row>
    <row r="170" spans="1:6" x14ac:dyDescent="0.25">
      <c r="A170" s="468"/>
      <c r="B170" s="468"/>
      <c r="C170" s="468"/>
      <c r="D170" s="468"/>
      <c r="E170" s="468"/>
      <c r="F170" s="468"/>
    </row>
    <row r="171" spans="1:6" x14ac:dyDescent="0.25">
      <c r="A171" s="468"/>
      <c r="B171" s="468"/>
      <c r="C171" s="468"/>
      <c r="D171" s="468"/>
      <c r="E171" s="468"/>
      <c r="F171" s="468"/>
    </row>
    <row r="172" spans="1:6" x14ac:dyDescent="0.25">
      <c r="A172" s="468"/>
      <c r="B172" s="468"/>
      <c r="C172" s="468"/>
      <c r="D172" s="468"/>
      <c r="E172" s="468"/>
      <c r="F172" s="468"/>
    </row>
    <row r="173" spans="1:6" x14ac:dyDescent="0.25">
      <c r="A173" s="468"/>
      <c r="B173" s="468"/>
      <c r="C173" s="468"/>
      <c r="D173" s="468"/>
      <c r="E173" s="468"/>
      <c r="F173" s="468"/>
    </row>
    <row r="174" spans="1:6" x14ac:dyDescent="0.25">
      <c r="A174" s="468"/>
      <c r="B174" s="468"/>
      <c r="C174" s="468"/>
      <c r="D174" s="468"/>
      <c r="E174" s="468"/>
      <c r="F174" s="468"/>
    </row>
    <row r="175" spans="1:6" x14ac:dyDescent="0.25">
      <c r="A175" s="468"/>
      <c r="B175" s="468"/>
      <c r="C175" s="468"/>
      <c r="D175" s="468"/>
      <c r="E175" s="468"/>
      <c r="F175" s="468"/>
    </row>
    <row r="176" spans="1:6" x14ac:dyDescent="0.25">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6" orientation="portrait" horizontalDpi="1200" verticalDpi="1200" r:id="rId1"/>
  <headerFooter>
    <oddHeader>&amp;LOFFICE OF HEALTH CARE ACCESS&amp;CANNUAL REPORTING&amp;RCHARLOTTE HUNGERFORD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6" workbookViewId="0">
      <selection activeCell="B27" sqref="B27"/>
    </sheetView>
  </sheetViews>
  <sheetFormatPr defaultColWidth="9.109375" defaultRowHeight="15" x14ac:dyDescent="0.25"/>
  <cols>
    <col min="1" max="1" width="6.5546875" style="68" bestFit="1" customWidth="1"/>
    <col min="2" max="2" width="66.6640625" style="68" customWidth="1"/>
    <col min="3" max="3" width="39" style="68" bestFit="1" customWidth="1"/>
    <col min="4" max="4" width="20.33203125" style="39" bestFit="1" customWidth="1"/>
    <col min="5" max="16384" width="9.109375" style="39"/>
  </cols>
  <sheetData>
    <row r="1" spans="1:8" s="30" customFormat="1" x14ac:dyDescent="0.25">
      <c r="A1" s="473"/>
      <c r="B1" s="473"/>
      <c r="C1" s="473"/>
      <c r="D1" s="474"/>
      <c r="E1" s="474"/>
    </row>
    <row r="2" spans="1:8" s="30" customFormat="1" ht="15.75" customHeight="1" x14ac:dyDescent="0.3">
      <c r="A2" s="475" t="s">
        <v>0</v>
      </c>
      <c r="B2" s="475"/>
      <c r="C2" s="475"/>
      <c r="D2" s="475"/>
    </row>
    <row r="3" spans="1:8" s="30" customFormat="1" ht="15.75" customHeight="1" x14ac:dyDescent="0.3">
      <c r="A3" s="475" t="s">
        <v>1</v>
      </c>
      <c r="B3" s="475"/>
      <c r="C3" s="475"/>
      <c r="D3" s="475"/>
    </row>
    <row r="4" spans="1:8" s="30" customFormat="1" ht="15.75" customHeight="1" x14ac:dyDescent="0.3">
      <c r="A4" s="475" t="s">
        <v>82</v>
      </c>
      <c r="B4" s="475"/>
      <c r="C4" s="475"/>
      <c r="D4" s="475"/>
    </row>
    <row r="5" spans="1:8" s="30" customFormat="1" ht="15.75" customHeight="1" x14ac:dyDescent="0.3">
      <c r="A5" s="475" t="s">
        <v>83</v>
      </c>
      <c r="B5" s="475"/>
      <c r="C5" s="475"/>
      <c r="D5" s="475"/>
    </row>
    <row r="6" spans="1:8" s="30" customFormat="1" ht="16.5" customHeight="1" thickBot="1" x14ac:dyDescent="0.35">
      <c r="A6" s="32"/>
      <c r="B6" s="472"/>
      <c r="C6" s="472"/>
    </row>
    <row r="7" spans="1:8" ht="15.75" customHeight="1" x14ac:dyDescent="0.3">
      <c r="A7" s="33" t="s">
        <v>84</v>
      </c>
      <c r="B7" s="34" t="s">
        <v>85</v>
      </c>
      <c r="C7" s="35" t="s">
        <v>86</v>
      </c>
      <c r="D7" s="36" t="s">
        <v>87</v>
      </c>
      <c r="E7" s="37"/>
      <c r="F7" s="37"/>
      <c r="G7" s="37"/>
      <c r="H7" s="38"/>
    </row>
    <row r="8" spans="1:8" ht="15.75" customHeight="1" x14ac:dyDescent="0.3">
      <c r="A8" s="40"/>
      <c r="B8" s="41"/>
      <c r="C8" s="42" t="s">
        <v>88</v>
      </c>
      <c r="D8" s="43" t="s">
        <v>89</v>
      </c>
    </row>
    <row r="9" spans="1:8" ht="16.5" customHeight="1" thickBot="1" x14ac:dyDescent="0.35">
      <c r="A9" s="44" t="s">
        <v>5</v>
      </c>
      <c r="B9" s="45" t="s">
        <v>90</v>
      </c>
      <c r="C9" s="46" t="s">
        <v>91</v>
      </c>
      <c r="D9" s="47" t="s">
        <v>92</v>
      </c>
    </row>
    <row r="10" spans="1:8" ht="15.75" customHeight="1" x14ac:dyDescent="0.3">
      <c r="A10" s="48"/>
      <c r="B10" s="49"/>
      <c r="C10" s="49"/>
      <c r="D10" s="50"/>
    </row>
    <row r="11" spans="1:8" ht="15.6" x14ac:dyDescent="0.3">
      <c r="A11" s="51" t="s">
        <v>93</v>
      </c>
      <c r="B11" s="52" t="s">
        <v>0</v>
      </c>
      <c r="C11" s="53"/>
      <c r="D11" s="54"/>
    </row>
    <row r="12" spans="1:8" x14ac:dyDescent="0.25">
      <c r="A12" s="55">
        <v>1</v>
      </c>
      <c r="B12" s="38"/>
      <c r="C12" s="56" t="s">
        <v>94</v>
      </c>
      <c r="D12" s="57">
        <v>0</v>
      </c>
    </row>
    <row r="13" spans="1:8" x14ac:dyDescent="0.25">
      <c r="A13" s="55">
        <v>2</v>
      </c>
      <c r="B13" s="38"/>
      <c r="C13" s="56" t="s">
        <v>95</v>
      </c>
      <c r="D13" s="57">
        <v>0</v>
      </c>
    </row>
    <row r="14" spans="1:8" x14ac:dyDescent="0.25">
      <c r="A14" s="55">
        <v>3</v>
      </c>
      <c r="B14" s="38"/>
      <c r="C14" s="56" t="s">
        <v>96</v>
      </c>
      <c r="D14" s="57">
        <v>0</v>
      </c>
    </row>
    <row r="15" spans="1:8" x14ac:dyDescent="0.25">
      <c r="A15" s="55">
        <v>4</v>
      </c>
      <c r="B15" s="38"/>
      <c r="C15" s="56" t="s">
        <v>97</v>
      </c>
      <c r="D15" s="57">
        <v>0</v>
      </c>
    </row>
    <row r="16" spans="1:8" ht="15.6" thickBot="1" x14ac:dyDescent="0.3">
      <c r="A16" s="55">
        <v>5</v>
      </c>
      <c r="B16" s="38"/>
      <c r="C16" s="56" t="s">
        <v>98</v>
      </c>
      <c r="D16" s="57">
        <v>0</v>
      </c>
    </row>
    <row r="17" spans="1:4" ht="16.5" customHeight="1" thickBot="1" x14ac:dyDescent="0.3">
      <c r="A17" s="58"/>
      <c r="B17" s="59"/>
      <c r="C17" s="60" t="s">
        <v>99</v>
      </c>
      <c r="D17" s="61">
        <f>+D16+D15+D14+D13+D12</f>
        <v>0</v>
      </c>
    </row>
    <row r="18" spans="1:4" ht="16.5" customHeight="1" x14ac:dyDescent="0.3">
      <c r="A18" s="62"/>
      <c r="B18" s="63"/>
      <c r="C18" s="64"/>
      <c r="D18" s="65"/>
    </row>
    <row r="19" spans="1:4" ht="15.6" x14ac:dyDescent="0.3">
      <c r="A19" s="51" t="s">
        <v>100</v>
      </c>
      <c r="B19" s="52" t="s">
        <v>10</v>
      </c>
      <c r="C19" s="53"/>
      <c r="D19" s="54"/>
    </row>
    <row r="20" spans="1:4" x14ac:dyDescent="0.25">
      <c r="A20" s="55">
        <v>1</v>
      </c>
      <c r="B20" s="38"/>
      <c r="C20" s="56" t="s">
        <v>94</v>
      </c>
      <c r="D20" s="57">
        <v>44560677</v>
      </c>
    </row>
    <row r="21" spans="1:4" x14ac:dyDescent="0.25">
      <c r="A21" s="55">
        <v>2</v>
      </c>
      <c r="B21" s="38"/>
      <c r="C21" s="56" t="s">
        <v>95</v>
      </c>
      <c r="D21" s="57">
        <v>3245316</v>
      </c>
    </row>
    <row r="22" spans="1:4" x14ac:dyDescent="0.25">
      <c r="A22" s="55">
        <v>3</v>
      </c>
      <c r="B22" s="38"/>
      <c r="C22" s="56" t="s">
        <v>96</v>
      </c>
      <c r="D22" s="57">
        <v>0</v>
      </c>
    </row>
    <row r="23" spans="1:4" x14ac:dyDescent="0.25">
      <c r="A23" s="55">
        <v>4</v>
      </c>
      <c r="B23" s="38"/>
      <c r="C23" s="56" t="s">
        <v>97</v>
      </c>
      <c r="D23" s="57">
        <v>23396883</v>
      </c>
    </row>
    <row r="24" spans="1:4" ht="15.6" thickBot="1" x14ac:dyDescent="0.3">
      <c r="A24" s="55">
        <v>5</v>
      </c>
      <c r="B24" s="38"/>
      <c r="C24" s="56" t="s">
        <v>98</v>
      </c>
      <c r="D24" s="57">
        <v>0</v>
      </c>
    </row>
    <row r="25" spans="1:4" ht="16.5" customHeight="1" thickBot="1" x14ac:dyDescent="0.3">
      <c r="A25" s="58"/>
      <c r="B25" s="59"/>
      <c r="C25" s="60" t="s">
        <v>99</v>
      </c>
      <c r="D25" s="61">
        <f>+D24+D23+D22+D21+D20</f>
        <v>71202876</v>
      </c>
    </row>
    <row r="26" spans="1:4" ht="16.5" customHeight="1" x14ac:dyDescent="0.3">
      <c r="A26" s="62"/>
      <c r="B26" s="63"/>
      <c r="C26" s="64"/>
      <c r="D26" s="65"/>
    </row>
    <row r="27" spans="1:4" ht="31.2" x14ac:dyDescent="0.3">
      <c r="A27" s="51" t="s">
        <v>101</v>
      </c>
      <c r="B27" s="52" t="s">
        <v>37</v>
      </c>
      <c r="C27" s="53"/>
      <c r="D27" s="54"/>
    </row>
    <row r="28" spans="1:4" x14ac:dyDescent="0.25">
      <c r="A28" s="55">
        <v>1</v>
      </c>
      <c r="B28" s="38"/>
      <c r="C28" s="56" t="s">
        <v>94</v>
      </c>
      <c r="D28" s="57">
        <v>1197046</v>
      </c>
    </row>
    <row r="29" spans="1:4" x14ac:dyDescent="0.25">
      <c r="A29" s="55">
        <v>2</v>
      </c>
      <c r="B29" s="38"/>
      <c r="C29" s="56" t="s">
        <v>95</v>
      </c>
      <c r="D29" s="57">
        <v>0</v>
      </c>
    </row>
    <row r="30" spans="1:4" x14ac:dyDescent="0.25">
      <c r="A30" s="55">
        <v>3</v>
      </c>
      <c r="B30" s="38"/>
      <c r="C30" s="56" t="s">
        <v>96</v>
      </c>
      <c r="D30" s="57">
        <v>0</v>
      </c>
    </row>
    <row r="31" spans="1:4" x14ac:dyDescent="0.25">
      <c r="A31" s="55">
        <v>4</v>
      </c>
      <c r="B31" s="38"/>
      <c r="C31" s="56" t="s">
        <v>97</v>
      </c>
      <c r="D31" s="57">
        <v>0</v>
      </c>
    </row>
    <row r="32" spans="1:4" ht="15.6" thickBot="1" x14ac:dyDescent="0.3">
      <c r="A32" s="55">
        <v>5</v>
      </c>
      <c r="B32" s="38"/>
      <c r="C32" s="56" t="s">
        <v>98</v>
      </c>
      <c r="D32" s="57">
        <v>-1197046</v>
      </c>
    </row>
    <row r="33" spans="1:4" ht="16.5" customHeight="1" thickBot="1" x14ac:dyDescent="0.3">
      <c r="A33" s="58"/>
      <c r="B33" s="59"/>
      <c r="C33" s="60" t="s">
        <v>99</v>
      </c>
      <c r="D33" s="61">
        <f>+D32+D31+D30+D29+D28</f>
        <v>0</v>
      </c>
    </row>
    <row r="34" spans="1:4" ht="16.5" customHeight="1" x14ac:dyDescent="0.3">
      <c r="A34" s="62"/>
      <c r="B34" s="63"/>
      <c r="C34" s="64"/>
      <c r="D34" s="65"/>
    </row>
    <row r="35" spans="1:4" ht="31.2" x14ac:dyDescent="0.3">
      <c r="A35" s="51" t="s">
        <v>102</v>
      </c>
      <c r="B35" s="52" t="s">
        <v>51</v>
      </c>
      <c r="C35" s="53"/>
      <c r="D35" s="54"/>
    </row>
    <row r="36" spans="1:4" x14ac:dyDescent="0.25">
      <c r="A36" s="55">
        <v>1</v>
      </c>
      <c r="B36" s="38"/>
      <c r="C36" s="56" t="s">
        <v>94</v>
      </c>
      <c r="D36" s="57">
        <v>0</v>
      </c>
    </row>
    <row r="37" spans="1:4" x14ac:dyDescent="0.25">
      <c r="A37" s="55">
        <v>2</v>
      </c>
      <c r="B37" s="38"/>
      <c r="C37" s="56" t="s">
        <v>95</v>
      </c>
      <c r="D37" s="57">
        <v>0</v>
      </c>
    </row>
    <row r="38" spans="1:4" x14ac:dyDescent="0.25">
      <c r="A38" s="55">
        <v>3</v>
      </c>
      <c r="B38" s="38"/>
      <c r="C38" s="56" t="s">
        <v>96</v>
      </c>
      <c r="D38" s="57">
        <v>0</v>
      </c>
    </row>
    <row r="39" spans="1:4" x14ac:dyDescent="0.25">
      <c r="A39" s="55">
        <v>4</v>
      </c>
      <c r="B39" s="38"/>
      <c r="C39" s="56" t="s">
        <v>97</v>
      </c>
      <c r="D39" s="57">
        <v>0</v>
      </c>
    </row>
    <row r="40" spans="1:4" ht="15.6" thickBot="1" x14ac:dyDescent="0.3">
      <c r="A40" s="55">
        <v>5</v>
      </c>
      <c r="B40" s="38"/>
      <c r="C40" s="56" t="s">
        <v>98</v>
      </c>
      <c r="D40" s="57">
        <v>0</v>
      </c>
    </row>
    <row r="41" spans="1:4" ht="16.5" customHeight="1" thickBot="1" x14ac:dyDescent="0.3">
      <c r="A41" s="58"/>
      <c r="B41" s="59"/>
      <c r="C41" s="60" t="s">
        <v>99</v>
      </c>
      <c r="D41" s="61">
        <f>+D40+D39+D38+D37+D36</f>
        <v>0</v>
      </c>
    </row>
    <row r="42" spans="1:4" ht="16.5" customHeight="1" x14ac:dyDescent="0.3">
      <c r="A42" s="62"/>
      <c r="B42" s="63"/>
      <c r="C42" s="64"/>
      <c r="D42" s="65"/>
    </row>
    <row r="43" spans="1:4" ht="15.6" x14ac:dyDescent="0.3">
      <c r="A43" s="51" t="s">
        <v>103</v>
      </c>
      <c r="B43" s="52" t="s">
        <v>59</v>
      </c>
      <c r="C43" s="53"/>
      <c r="D43" s="54"/>
    </row>
    <row r="44" spans="1:4" x14ac:dyDescent="0.25">
      <c r="A44" s="55">
        <v>1</v>
      </c>
      <c r="B44" s="38"/>
      <c r="C44" s="56" t="s">
        <v>94</v>
      </c>
      <c r="D44" s="57">
        <v>490002</v>
      </c>
    </row>
    <row r="45" spans="1:4" x14ac:dyDescent="0.25">
      <c r="A45" s="55">
        <v>2</v>
      </c>
      <c r="B45" s="38"/>
      <c r="C45" s="56" t="s">
        <v>95</v>
      </c>
      <c r="D45" s="57">
        <v>0</v>
      </c>
    </row>
    <row r="46" spans="1:4" x14ac:dyDescent="0.25">
      <c r="A46" s="55">
        <v>3</v>
      </c>
      <c r="B46" s="38"/>
      <c r="C46" s="56" t="s">
        <v>96</v>
      </c>
      <c r="D46" s="57">
        <v>0</v>
      </c>
    </row>
    <row r="47" spans="1:4" x14ac:dyDescent="0.25">
      <c r="A47" s="55">
        <v>4</v>
      </c>
      <c r="B47" s="38"/>
      <c r="C47" s="56" t="s">
        <v>97</v>
      </c>
      <c r="D47" s="57">
        <v>0</v>
      </c>
    </row>
    <row r="48" spans="1:4" ht="15.6" thickBot="1" x14ac:dyDescent="0.3">
      <c r="A48" s="55">
        <v>5</v>
      </c>
      <c r="B48" s="38"/>
      <c r="C48" s="56" t="s">
        <v>98</v>
      </c>
      <c r="D48" s="57">
        <v>-490002</v>
      </c>
    </row>
    <row r="49" spans="1:4" ht="16.5" customHeight="1" thickBot="1" x14ac:dyDescent="0.3">
      <c r="A49" s="58"/>
      <c r="B49" s="59"/>
      <c r="C49" s="60" t="s">
        <v>99</v>
      </c>
      <c r="D49" s="61">
        <f>+D48+D47+D46+D45+D44</f>
        <v>0</v>
      </c>
    </row>
    <row r="50" spans="1:4" ht="16.5" customHeight="1" x14ac:dyDescent="0.3">
      <c r="A50" s="62"/>
      <c r="B50" s="63"/>
      <c r="C50" s="64"/>
      <c r="D50" s="65"/>
    </row>
    <row r="51" spans="1:4" ht="15.6" x14ac:dyDescent="0.3">
      <c r="A51" s="51" t="s">
        <v>104</v>
      </c>
      <c r="B51" s="52" t="s">
        <v>73</v>
      </c>
      <c r="C51" s="53"/>
      <c r="D51" s="54"/>
    </row>
    <row r="52" spans="1:4" x14ac:dyDescent="0.25">
      <c r="A52" s="55">
        <v>1</v>
      </c>
      <c r="B52" s="38"/>
      <c r="C52" s="56" t="s">
        <v>94</v>
      </c>
      <c r="D52" s="57">
        <v>68617</v>
      </c>
    </row>
    <row r="53" spans="1:4" x14ac:dyDescent="0.25">
      <c r="A53" s="55">
        <v>2</v>
      </c>
      <c r="B53" s="38"/>
      <c r="C53" s="56" t="s">
        <v>95</v>
      </c>
      <c r="D53" s="57">
        <v>0</v>
      </c>
    </row>
    <row r="54" spans="1:4" x14ac:dyDescent="0.25">
      <c r="A54" s="55">
        <v>3</v>
      </c>
      <c r="B54" s="38"/>
      <c r="C54" s="56" t="s">
        <v>96</v>
      </c>
      <c r="D54" s="57">
        <v>0</v>
      </c>
    </row>
    <row r="55" spans="1:4" x14ac:dyDescent="0.25">
      <c r="A55" s="55">
        <v>4</v>
      </c>
      <c r="B55" s="38"/>
      <c r="C55" s="56" t="s">
        <v>97</v>
      </c>
      <c r="D55" s="57">
        <v>0</v>
      </c>
    </row>
    <row r="56" spans="1:4" ht="15.6" thickBot="1" x14ac:dyDescent="0.3">
      <c r="A56" s="55">
        <v>5</v>
      </c>
      <c r="B56" s="38"/>
      <c r="C56" s="56" t="s">
        <v>98</v>
      </c>
      <c r="D56" s="57">
        <v>-68617</v>
      </c>
    </row>
    <row r="57" spans="1:4" ht="16.5" customHeight="1" thickBot="1" x14ac:dyDescent="0.3">
      <c r="A57" s="58"/>
      <c r="B57" s="59"/>
      <c r="C57" s="60" t="s">
        <v>99</v>
      </c>
      <c r="D57" s="61">
        <f>+D56+D55+D54+D53+D52</f>
        <v>0</v>
      </c>
    </row>
    <row r="58" spans="1:4" ht="16.5" customHeight="1" thickBot="1" x14ac:dyDescent="0.35">
      <c r="A58" s="62"/>
      <c r="B58" s="63"/>
      <c r="C58" s="64"/>
      <c r="D58" s="65"/>
    </row>
    <row r="59" spans="1:4" ht="16.5" customHeight="1" thickBot="1" x14ac:dyDescent="0.35">
      <c r="A59" s="66"/>
      <c r="B59" s="67" t="s">
        <v>105</v>
      </c>
      <c r="C59" s="60" t="s">
        <v>106</v>
      </c>
      <c r="D59" s="61">
        <f>+D57-D56+D49-D48+D41-D40+D33-D32+D25-D24+D17-D16</f>
        <v>72958541</v>
      </c>
    </row>
    <row r="60" spans="1:4" ht="16.5" customHeight="1" thickBot="1" x14ac:dyDescent="0.35">
      <c r="A60" s="66"/>
      <c r="B60" s="67" t="s">
        <v>98</v>
      </c>
      <c r="C60" s="60"/>
      <c r="D60" s="61">
        <f>+D56+D48+D40+D32+D24+D16</f>
        <v>-1755665</v>
      </c>
    </row>
    <row r="61" spans="1:4" ht="16.5" customHeight="1" thickBot="1" x14ac:dyDescent="0.35">
      <c r="A61" s="66"/>
      <c r="B61" s="67" t="s">
        <v>107</v>
      </c>
      <c r="C61" s="60" t="s">
        <v>106</v>
      </c>
      <c r="D61" s="61">
        <f>SUM(D59:D60)</f>
        <v>71202876</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headerFooter>
    <oddHeader>&amp;LOFFICE OF HEALTH CARE ACCESS&amp;CANNUAL REPORTING&amp;RCHARLOTTE HUNGERFORD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7"/>
  <sheetViews>
    <sheetView workbookViewId="0">
      <selection activeCell="B23" sqref="B23"/>
    </sheetView>
  </sheetViews>
  <sheetFormatPr defaultColWidth="9.109375" defaultRowHeight="15" x14ac:dyDescent="0.25"/>
  <cols>
    <col min="1" max="1" width="7" style="39" customWidth="1"/>
    <col min="2" max="2" width="79.44140625" style="39" customWidth="1"/>
    <col min="3" max="3" width="57.44140625" style="39" customWidth="1"/>
    <col min="4" max="4" width="20.44140625" style="39" customWidth="1"/>
    <col min="5" max="5" width="29.33203125" style="39" customWidth="1"/>
    <col min="6" max="16384" width="9.109375" style="39"/>
  </cols>
  <sheetData>
    <row r="2" spans="1:5" ht="15.75" customHeight="1" x14ac:dyDescent="0.3">
      <c r="A2" s="475" t="s">
        <v>0</v>
      </c>
      <c r="B2" s="475"/>
      <c r="C2" s="475"/>
      <c r="D2" s="475"/>
      <c r="E2" s="475"/>
    </row>
    <row r="3" spans="1:5" ht="15.75" customHeight="1" x14ac:dyDescent="0.3">
      <c r="A3" s="475" t="s">
        <v>1</v>
      </c>
      <c r="B3" s="475"/>
      <c r="C3" s="475"/>
      <c r="D3" s="475"/>
      <c r="E3" s="475"/>
    </row>
    <row r="4" spans="1:5" ht="15.75" customHeight="1" x14ac:dyDescent="0.3">
      <c r="A4" s="475" t="s">
        <v>82</v>
      </c>
      <c r="B4" s="475"/>
      <c r="C4" s="475"/>
      <c r="D4" s="475"/>
      <c r="E4" s="475"/>
    </row>
    <row r="5" spans="1:5" ht="15.75" customHeight="1" x14ac:dyDescent="0.3">
      <c r="A5" s="475" t="s">
        <v>108</v>
      </c>
      <c r="B5" s="475"/>
      <c r="C5" s="475"/>
      <c r="D5" s="475"/>
      <c r="E5" s="475"/>
    </row>
    <row r="6" spans="1:5" ht="16.5" customHeight="1" thickBot="1" x14ac:dyDescent="0.35">
      <c r="A6" s="69"/>
      <c r="B6" s="69"/>
      <c r="C6" s="31"/>
    </row>
    <row r="7" spans="1:5" ht="15.75" customHeight="1" x14ac:dyDescent="0.3">
      <c r="A7" s="70" t="s">
        <v>84</v>
      </c>
      <c r="B7" s="71" t="s">
        <v>85</v>
      </c>
      <c r="C7" s="72" t="s">
        <v>86</v>
      </c>
      <c r="D7" s="72" t="s">
        <v>87</v>
      </c>
      <c r="E7" s="72" t="s">
        <v>109</v>
      </c>
    </row>
    <row r="8" spans="1:5" ht="31.5" customHeight="1" x14ac:dyDescent="0.3">
      <c r="A8" s="73"/>
      <c r="B8" s="74"/>
      <c r="C8" s="75"/>
      <c r="D8" s="76"/>
      <c r="E8" s="77" t="s">
        <v>110</v>
      </c>
    </row>
    <row r="9" spans="1:5" ht="16.5" customHeight="1" thickBot="1" x14ac:dyDescent="0.35">
      <c r="A9" s="78" t="s">
        <v>5</v>
      </c>
      <c r="B9" s="79" t="s">
        <v>90</v>
      </c>
      <c r="C9" s="80" t="s">
        <v>111</v>
      </c>
      <c r="D9" s="80" t="s">
        <v>112</v>
      </c>
      <c r="E9" s="81" t="s">
        <v>113</v>
      </c>
    </row>
    <row r="10" spans="1:5" ht="15.75" customHeight="1" x14ac:dyDescent="0.3">
      <c r="A10" s="82"/>
      <c r="B10" s="83"/>
      <c r="C10" s="84"/>
      <c r="D10" s="83"/>
      <c r="E10" s="85"/>
    </row>
    <row r="11" spans="1:5" ht="15.6" x14ac:dyDescent="0.3">
      <c r="A11" s="86" t="s">
        <v>114</v>
      </c>
      <c r="B11" s="87" t="s">
        <v>10</v>
      </c>
      <c r="C11" s="53"/>
      <c r="D11" s="53"/>
      <c r="E11" s="88"/>
    </row>
    <row r="12" spans="1:5" ht="15.6" x14ac:dyDescent="0.3">
      <c r="A12" s="89"/>
      <c r="B12" s="90"/>
      <c r="C12" s="91" t="s">
        <v>115</v>
      </c>
      <c r="D12" s="92" t="s">
        <v>116</v>
      </c>
      <c r="E12" s="93">
        <v>0</v>
      </c>
    </row>
    <row r="13" spans="1:5" ht="15.6" thickBot="1" x14ac:dyDescent="0.3">
      <c r="A13" s="94" t="s">
        <v>117</v>
      </c>
      <c r="B13" s="95"/>
      <c r="C13" s="96" t="s">
        <v>118</v>
      </c>
      <c r="D13" s="97" t="s">
        <v>117</v>
      </c>
      <c r="E13" s="98">
        <v>0</v>
      </c>
    </row>
    <row r="14" spans="1:5" s="68" customFormat="1" ht="16.5" customHeight="1" thickBot="1" x14ac:dyDescent="0.35">
      <c r="A14" s="99"/>
      <c r="B14" s="100"/>
      <c r="C14" s="101" t="s">
        <v>119</v>
      </c>
      <c r="D14" s="92" t="s">
        <v>120</v>
      </c>
      <c r="E14" s="102">
        <f>SUM(E12)</f>
        <v>0</v>
      </c>
    </row>
    <row r="15" spans="1:5" s="68" customFormat="1" ht="15.75" customHeight="1" x14ac:dyDescent="0.25">
      <c r="A15" s="103"/>
      <c r="B15" s="104"/>
      <c r="C15" s="105"/>
      <c r="D15" s="106"/>
      <c r="E15" s="107"/>
    </row>
    <row r="16" spans="1:5" ht="15.6" x14ac:dyDescent="0.3">
      <c r="A16" s="86" t="s">
        <v>121</v>
      </c>
      <c r="B16" s="87" t="s">
        <v>37</v>
      </c>
      <c r="C16" s="53"/>
      <c r="D16" s="53"/>
      <c r="E16" s="88"/>
    </row>
    <row r="17" spans="1:5" ht="15.6" x14ac:dyDescent="0.3">
      <c r="A17" s="89"/>
      <c r="B17" s="90"/>
      <c r="C17" s="91" t="s">
        <v>115</v>
      </c>
      <c r="D17" s="92" t="s">
        <v>116</v>
      </c>
      <c r="E17" s="93">
        <v>-139160</v>
      </c>
    </row>
    <row r="18" spans="1:5" x14ac:dyDescent="0.25">
      <c r="A18" s="94">
        <v>1</v>
      </c>
      <c r="B18" s="95"/>
      <c r="C18" s="96" t="s">
        <v>122</v>
      </c>
      <c r="D18" s="97" t="s">
        <v>123</v>
      </c>
      <c r="E18" s="98">
        <v>47500</v>
      </c>
    </row>
    <row r="19" spans="1:5" ht="15.6" thickBot="1" x14ac:dyDescent="0.3">
      <c r="A19" s="94">
        <v>2</v>
      </c>
      <c r="B19" s="95"/>
      <c r="C19" s="96" t="s">
        <v>124</v>
      </c>
      <c r="D19" s="97" t="s">
        <v>123</v>
      </c>
      <c r="E19" s="98">
        <v>-283070</v>
      </c>
    </row>
    <row r="20" spans="1:5" s="68" customFormat="1" ht="16.5" customHeight="1" thickBot="1" x14ac:dyDescent="0.35">
      <c r="A20" s="99"/>
      <c r="B20" s="100"/>
      <c r="C20" s="101" t="s">
        <v>119</v>
      </c>
      <c r="D20" s="92" t="s">
        <v>120</v>
      </c>
      <c r="E20" s="102">
        <f>SUM(E17:E19)</f>
        <v>-374730</v>
      </c>
    </row>
    <row r="21" spans="1:5" s="68" customFormat="1" ht="15.75" customHeight="1" x14ac:dyDescent="0.25">
      <c r="A21" s="103"/>
      <c r="B21" s="104"/>
      <c r="C21" s="105"/>
      <c r="D21" s="106"/>
      <c r="E21" s="107"/>
    </row>
    <row r="22" spans="1:5" ht="15.6" x14ac:dyDescent="0.3">
      <c r="A22" s="86" t="s">
        <v>125</v>
      </c>
      <c r="B22" s="87" t="s">
        <v>51</v>
      </c>
      <c r="C22" s="53"/>
      <c r="D22" s="53"/>
      <c r="E22" s="88"/>
    </row>
    <row r="23" spans="1:5" ht="15.6" x14ac:dyDescent="0.3">
      <c r="A23" s="89"/>
      <c r="B23" s="90"/>
      <c r="C23" s="91" t="s">
        <v>115</v>
      </c>
      <c r="D23" s="92" t="s">
        <v>116</v>
      </c>
      <c r="E23" s="93">
        <v>0</v>
      </c>
    </row>
    <row r="24" spans="1:5" ht="15.6" thickBot="1" x14ac:dyDescent="0.3">
      <c r="A24" s="94" t="s">
        <v>117</v>
      </c>
      <c r="B24" s="95"/>
      <c r="C24" s="96" t="s">
        <v>118</v>
      </c>
      <c r="D24" s="97" t="s">
        <v>117</v>
      </c>
      <c r="E24" s="98">
        <v>0</v>
      </c>
    </row>
    <row r="25" spans="1:5" s="68" customFormat="1" ht="16.5" customHeight="1" thickBot="1" x14ac:dyDescent="0.35">
      <c r="A25" s="99"/>
      <c r="B25" s="100"/>
      <c r="C25" s="101" t="s">
        <v>119</v>
      </c>
      <c r="D25" s="92" t="s">
        <v>120</v>
      </c>
      <c r="E25" s="102">
        <f>SUM(E23)</f>
        <v>0</v>
      </c>
    </row>
    <row r="26" spans="1:5" s="68" customFormat="1" ht="15.75" customHeight="1" x14ac:dyDescent="0.25">
      <c r="A26" s="103"/>
      <c r="B26" s="104"/>
      <c r="C26" s="105"/>
      <c r="D26" s="106"/>
      <c r="E26" s="107"/>
    </row>
    <row r="27" spans="1:5" ht="15.6" x14ac:dyDescent="0.3">
      <c r="A27" s="86" t="s">
        <v>126</v>
      </c>
      <c r="B27" s="87" t="s">
        <v>59</v>
      </c>
      <c r="C27" s="53"/>
      <c r="D27" s="53"/>
      <c r="E27" s="88"/>
    </row>
    <row r="28" spans="1:5" ht="15.6" x14ac:dyDescent="0.3">
      <c r="A28" s="89"/>
      <c r="B28" s="90"/>
      <c r="C28" s="91" t="s">
        <v>115</v>
      </c>
      <c r="D28" s="92" t="s">
        <v>116</v>
      </c>
      <c r="E28" s="93">
        <v>-86523</v>
      </c>
    </row>
    <row r="29" spans="1:5" ht="15.6" thickBot="1" x14ac:dyDescent="0.3">
      <c r="A29" s="94">
        <v>1</v>
      </c>
      <c r="B29" s="95"/>
      <c r="C29" s="96" t="s">
        <v>127</v>
      </c>
      <c r="D29" s="97" t="s">
        <v>123</v>
      </c>
      <c r="E29" s="98">
        <v>-85753</v>
      </c>
    </row>
    <row r="30" spans="1:5" s="68" customFormat="1" ht="16.5" customHeight="1" thickBot="1" x14ac:dyDescent="0.35">
      <c r="A30" s="99"/>
      <c r="B30" s="100"/>
      <c r="C30" s="101" t="s">
        <v>119</v>
      </c>
      <c r="D30" s="92" t="s">
        <v>120</v>
      </c>
      <c r="E30" s="102">
        <f>SUM(E28:E29)</f>
        <v>-172276</v>
      </c>
    </row>
    <row r="31" spans="1:5" s="68" customFormat="1" ht="15.75" customHeight="1" x14ac:dyDescent="0.25">
      <c r="A31" s="103"/>
      <c r="B31" s="104"/>
      <c r="C31" s="105"/>
      <c r="D31" s="106"/>
      <c r="E31" s="107"/>
    </row>
    <row r="32" spans="1:5" ht="15.6" x14ac:dyDescent="0.3">
      <c r="A32" s="86" t="s">
        <v>128</v>
      </c>
      <c r="B32" s="87" t="s">
        <v>73</v>
      </c>
      <c r="C32" s="53"/>
      <c r="D32" s="53"/>
      <c r="E32" s="88"/>
    </row>
    <row r="33" spans="1:5" ht="15.6" x14ac:dyDescent="0.3">
      <c r="A33" s="89"/>
      <c r="B33" s="90"/>
      <c r="C33" s="91" t="s">
        <v>115</v>
      </c>
      <c r="D33" s="92" t="s">
        <v>116</v>
      </c>
      <c r="E33" s="93">
        <v>-105523</v>
      </c>
    </row>
    <row r="34" spans="1:5" ht="15.6" thickBot="1" x14ac:dyDescent="0.3">
      <c r="A34" s="94">
        <v>1</v>
      </c>
      <c r="B34" s="95"/>
      <c r="C34" s="96" t="s">
        <v>129</v>
      </c>
      <c r="D34" s="97" t="s">
        <v>123</v>
      </c>
      <c r="E34" s="98">
        <v>-47390</v>
      </c>
    </row>
    <row r="35" spans="1:5" s="68" customFormat="1" ht="16.5" customHeight="1" thickBot="1" x14ac:dyDescent="0.35">
      <c r="A35" s="99"/>
      <c r="B35" s="100"/>
      <c r="C35" s="101" t="s">
        <v>119</v>
      </c>
      <c r="D35" s="92" t="s">
        <v>120</v>
      </c>
      <c r="E35" s="102">
        <f>SUM(E33:E34)</f>
        <v>-152913</v>
      </c>
    </row>
    <row r="36" spans="1:5" s="68" customFormat="1" ht="15.75" customHeight="1" thickBot="1" x14ac:dyDescent="0.3">
      <c r="A36" s="103"/>
      <c r="B36" s="104"/>
      <c r="C36" s="105"/>
      <c r="D36" s="106"/>
      <c r="E36" s="107"/>
    </row>
    <row r="37" spans="1:5" s="113" customFormat="1" ht="19.5" customHeight="1" thickBot="1" x14ac:dyDescent="0.35">
      <c r="A37" s="108"/>
      <c r="B37" s="109"/>
      <c r="C37" s="110"/>
      <c r="D37" s="111" t="s">
        <v>130</v>
      </c>
      <c r="E37" s="112">
        <f>+E35+E30+E25+E20+E14</f>
        <v>-699919</v>
      </c>
    </row>
  </sheetData>
  <mergeCells count="4">
    <mergeCell ref="A2:E2"/>
    <mergeCell ref="A3:E3"/>
    <mergeCell ref="A4:E4"/>
    <mergeCell ref="A5:E5"/>
  </mergeCells>
  <pageMargins left="0.25" right="0.25" top="0.5" bottom="0.5" header="0.25" footer="0.25"/>
  <pageSetup paperSize="9" scale="74" orientation="landscape" horizontalDpi="1200" verticalDpi="1200" r:id="rId1"/>
  <headerFooter>
    <oddHeader>&amp;LOFFICE OF HEALTH CARE ACCESS&amp;CANNUAL REPORTING&amp;RCHARLOTTE HUNGERFORD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workbookViewId="0">
      <selection activeCell="B23" sqref="B23"/>
    </sheetView>
  </sheetViews>
  <sheetFormatPr defaultColWidth="9.109375" defaultRowHeight="15" x14ac:dyDescent="0.25"/>
  <cols>
    <col min="1" max="1" width="8.44140625" style="115" customWidth="1"/>
    <col min="2" max="2" width="80.88671875" style="115" customWidth="1"/>
    <col min="3" max="3" width="49.6640625" style="115" customWidth="1"/>
    <col min="4" max="4" width="32.33203125" style="115" customWidth="1"/>
    <col min="5" max="5" width="14" style="115" bestFit="1" customWidth="1"/>
    <col min="6" max="6" width="22.5546875" style="115" customWidth="1"/>
    <col min="7" max="16384" width="9.109375" style="115"/>
  </cols>
  <sheetData>
    <row r="1" spans="1:6" x14ac:dyDescent="0.25">
      <c r="A1" s="114"/>
      <c r="B1" s="476"/>
      <c r="C1" s="476"/>
      <c r="D1" s="476"/>
    </row>
    <row r="2" spans="1:6" ht="15.6" x14ac:dyDescent="0.3">
      <c r="A2" s="477" t="s">
        <v>0</v>
      </c>
      <c r="B2" s="477"/>
      <c r="C2" s="477"/>
      <c r="D2" s="477"/>
      <c r="E2" s="477"/>
      <c r="F2" s="477"/>
    </row>
    <row r="3" spans="1:6" ht="15.6" x14ac:dyDescent="0.3">
      <c r="A3" s="477" t="s">
        <v>1</v>
      </c>
      <c r="B3" s="477"/>
      <c r="C3" s="477"/>
      <c r="D3" s="477"/>
      <c r="E3" s="477"/>
      <c r="F3" s="477"/>
    </row>
    <row r="4" spans="1:6" ht="15.6" x14ac:dyDescent="0.3">
      <c r="A4" s="477" t="s">
        <v>82</v>
      </c>
      <c r="B4" s="477"/>
      <c r="C4" s="477"/>
      <c r="D4" s="477"/>
      <c r="E4" s="477"/>
      <c r="F4" s="477"/>
    </row>
    <row r="5" spans="1:6" ht="15.6" x14ac:dyDescent="0.3">
      <c r="A5" s="477" t="s">
        <v>131</v>
      </c>
      <c r="B5" s="477"/>
      <c r="C5" s="477"/>
      <c r="D5" s="477"/>
      <c r="E5" s="477"/>
      <c r="F5" s="477"/>
    </row>
    <row r="6" spans="1:6" ht="13.5" customHeight="1" thickBot="1" x14ac:dyDescent="0.3">
      <c r="B6" s="478"/>
      <c r="C6" s="478"/>
      <c r="D6" s="478"/>
      <c r="E6" s="116"/>
    </row>
    <row r="7" spans="1:6" ht="15.6" x14ac:dyDescent="0.3">
      <c r="A7" s="117">
        <v>-1</v>
      </c>
      <c r="B7" s="118">
        <v>-2</v>
      </c>
      <c r="C7" s="118">
        <v>-3</v>
      </c>
      <c r="D7" s="118">
        <v>-4</v>
      </c>
      <c r="E7" s="118">
        <v>-5</v>
      </c>
      <c r="F7" s="119">
        <v>-6</v>
      </c>
    </row>
    <row r="8" spans="1:6" ht="20.399999999999999" customHeight="1" x14ac:dyDescent="0.3">
      <c r="A8" s="120"/>
      <c r="B8" s="121"/>
      <c r="C8" s="121"/>
      <c r="D8" s="121"/>
      <c r="E8" s="121"/>
      <c r="F8" s="122"/>
    </row>
    <row r="9" spans="1:6" ht="31.8" thickBot="1" x14ac:dyDescent="0.35">
      <c r="A9" s="123" t="s">
        <v>5</v>
      </c>
      <c r="B9" s="124" t="s">
        <v>132</v>
      </c>
      <c r="C9" s="124" t="s">
        <v>133</v>
      </c>
      <c r="D9" s="124" t="s">
        <v>111</v>
      </c>
      <c r="E9" s="124" t="s">
        <v>112</v>
      </c>
      <c r="F9" s="125" t="s">
        <v>134</v>
      </c>
    </row>
    <row r="10" spans="1:6" s="132" customFormat="1" ht="31.2" x14ac:dyDescent="0.3">
      <c r="A10" s="126"/>
      <c r="B10" s="127"/>
      <c r="C10" s="128"/>
      <c r="D10" s="129" t="s">
        <v>135</v>
      </c>
      <c r="E10" s="130" t="s">
        <v>136</v>
      </c>
      <c r="F10" s="131">
        <v>0</v>
      </c>
    </row>
    <row r="11" spans="1:6" ht="15.6" x14ac:dyDescent="0.3">
      <c r="A11" s="133" t="s">
        <v>114</v>
      </c>
      <c r="B11" s="134" t="s">
        <v>10</v>
      </c>
      <c r="C11" s="135"/>
      <c r="D11" s="136"/>
      <c r="E11" s="136"/>
      <c r="F11" s="137"/>
    </row>
    <row r="12" spans="1:6" ht="15.6" thickBot="1" x14ac:dyDescent="0.3">
      <c r="A12" s="138"/>
      <c r="B12" s="139"/>
      <c r="C12" s="140" t="s">
        <v>117</v>
      </c>
      <c r="D12" s="140" t="s">
        <v>118</v>
      </c>
      <c r="E12" s="141" t="s">
        <v>117</v>
      </c>
      <c r="F12" s="142">
        <v>0</v>
      </c>
    </row>
    <row r="13" spans="1:6" ht="16.2" thickBot="1" x14ac:dyDescent="0.35">
      <c r="A13" s="143"/>
      <c r="B13" s="144"/>
      <c r="C13" s="145"/>
      <c r="D13" s="146" t="s">
        <v>137</v>
      </c>
      <c r="E13" s="147" t="s">
        <v>138</v>
      </c>
      <c r="F13" s="148">
        <v>0</v>
      </c>
    </row>
    <row r="14" spans="1:6" ht="15.6" x14ac:dyDescent="0.3">
      <c r="A14" s="149"/>
      <c r="B14" s="150"/>
      <c r="C14" s="151"/>
      <c r="D14" s="152"/>
      <c r="E14" s="153"/>
      <c r="F14" s="154"/>
    </row>
    <row r="15" spans="1:6" ht="15.6" x14ac:dyDescent="0.3">
      <c r="A15" s="133" t="s">
        <v>121</v>
      </c>
      <c r="B15" s="134" t="s">
        <v>37</v>
      </c>
      <c r="C15" s="135"/>
      <c r="D15" s="136"/>
      <c r="E15" s="136"/>
      <c r="F15" s="137"/>
    </row>
    <row r="16" spans="1:6" ht="15.6" thickBot="1" x14ac:dyDescent="0.3">
      <c r="A16" s="138"/>
      <c r="B16" s="139"/>
      <c r="C16" s="140" t="s">
        <v>117</v>
      </c>
      <c r="D16" s="140" t="s">
        <v>118</v>
      </c>
      <c r="E16" s="141" t="s">
        <v>117</v>
      </c>
      <c r="F16" s="142">
        <v>0</v>
      </c>
    </row>
    <row r="17" spans="1:6" ht="16.2" thickBot="1" x14ac:dyDescent="0.35">
      <c r="A17" s="143"/>
      <c r="B17" s="144"/>
      <c r="C17" s="145"/>
      <c r="D17" s="146" t="s">
        <v>137</v>
      </c>
      <c r="E17" s="147" t="s">
        <v>138</v>
      </c>
      <c r="F17" s="148">
        <v>0</v>
      </c>
    </row>
    <row r="18" spans="1:6" ht="15.6" x14ac:dyDescent="0.3">
      <c r="A18" s="149"/>
      <c r="B18" s="150"/>
      <c r="C18" s="151"/>
      <c r="D18" s="152"/>
      <c r="E18" s="153"/>
      <c r="F18" s="154"/>
    </row>
    <row r="19" spans="1:6" ht="15.6" x14ac:dyDescent="0.3">
      <c r="A19" s="133" t="s">
        <v>125</v>
      </c>
      <c r="B19" s="134" t="s">
        <v>51</v>
      </c>
      <c r="C19" s="135"/>
      <c r="D19" s="136"/>
      <c r="E19" s="136"/>
      <c r="F19" s="137"/>
    </row>
    <row r="20" spans="1:6" ht="15.6" thickBot="1" x14ac:dyDescent="0.3">
      <c r="A20" s="138"/>
      <c r="B20" s="139"/>
      <c r="C20" s="140" t="s">
        <v>117</v>
      </c>
      <c r="D20" s="140" t="s">
        <v>118</v>
      </c>
      <c r="E20" s="141" t="s">
        <v>117</v>
      </c>
      <c r="F20" s="142">
        <v>0</v>
      </c>
    </row>
    <row r="21" spans="1:6" ht="16.2" thickBot="1" x14ac:dyDescent="0.35">
      <c r="A21" s="143"/>
      <c r="B21" s="144"/>
      <c r="C21" s="145"/>
      <c r="D21" s="146" t="s">
        <v>137</v>
      </c>
      <c r="E21" s="147" t="s">
        <v>138</v>
      </c>
      <c r="F21" s="148">
        <v>0</v>
      </c>
    </row>
    <row r="22" spans="1:6" ht="15.6" x14ac:dyDescent="0.3">
      <c r="A22" s="149"/>
      <c r="B22" s="150"/>
      <c r="C22" s="151"/>
      <c r="D22" s="152"/>
      <c r="E22" s="153"/>
      <c r="F22" s="154"/>
    </row>
    <row r="23" spans="1:6" ht="15.6" x14ac:dyDescent="0.3">
      <c r="A23" s="133" t="s">
        <v>126</v>
      </c>
      <c r="B23" s="134" t="s">
        <v>59</v>
      </c>
      <c r="C23" s="135"/>
      <c r="D23" s="136"/>
      <c r="E23" s="136"/>
      <c r="F23" s="137"/>
    </row>
    <row r="24" spans="1:6" ht="15.6" thickBot="1" x14ac:dyDescent="0.3">
      <c r="A24" s="138"/>
      <c r="B24" s="139"/>
      <c r="C24" s="140" t="s">
        <v>117</v>
      </c>
      <c r="D24" s="140" t="s">
        <v>118</v>
      </c>
      <c r="E24" s="141" t="s">
        <v>117</v>
      </c>
      <c r="F24" s="142">
        <v>0</v>
      </c>
    </row>
    <row r="25" spans="1:6" ht="16.2" thickBot="1" x14ac:dyDescent="0.35">
      <c r="A25" s="143"/>
      <c r="B25" s="144"/>
      <c r="C25" s="145"/>
      <c r="D25" s="146" t="s">
        <v>137</v>
      </c>
      <c r="E25" s="147" t="s">
        <v>138</v>
      </c>
      <c r="F25" s="148">
        <v>0</v>
      </c>
    </row>
    <row r="26" spans="1:6" ht="15.6" x14ac:dyDescent="0.3">
      <c r="A26" s="149"/>
      <c r="B26" s="150"/>
      <c r="C26" s="151"/>
      <c r="D26" s="152"/>
      <c r="E26" s="153"/>
      <c r="F26" s="154"/>
    </row>
    <row r="27" spans="1:6" ht="15.6" x14ac:dyDescent="0.3">
      <c r="A27" s="133" t="s">
        <v>128</v>
      </c>
      <c r="B27" s="134" t="s">
        <v>73</v>
      </c>
      <c r="C27" s="135"/>
      <c r="D27" s="136"/>
      <c r="E27" s="136"/>
      <c r="F27" s="137"/>
    </row>
    <row r="28" spans="1:6" ht="15.6" thickBot="1" x14ac:dyDescent="0.3">
      <c r="A28" s="138"/>
      <c r="B28" s="139"/>
      <c r="C28" s="140" t="s">
        <v>117</v>
      </c>
      <c r="D28" s="140" t="s">
        <v>118</v>
      </c>
      <c r="E28" s="141" t="s">
        <v>117</v>
      </c>
      <c r="F28" s="142">
        <v>0</v>
      </c>
    </row>
    <row r="29" spans="1:6" ht="16.2" thickBot="1" x14ac:dyDescent="0.35">
      <c r="A29" s="143"/>
      <c r="B29" s="144"/>
      <c r="C29" s="145"/>
      <c r="D29" s="146" t="s">
        <v>137</v>
      </c>
      <c r="E29" s="147" t="s">
        <v>138</v>
      </c>
      <c r="F29" s="148">
        <v>0</v>
      </c>
    </row>
    <row r="30" spans="1:6" ht="15.6" x14ac:dyDescent="0.3">
      <c r="A30" s="149"/>
      <c r="B30" s="150"/>
      <c r="C30" s="151"/>
      <c r="D30" s="152"/>
      <c r="E30" s="153"/>
      <c r="F30" s="154"/>
    </row>
    <row r="31" spans="1:6" ht="31.8" thickBot="1" x14ac:dyDescent="0.35">
      <c r="A31" s="155"/>
      <c r="B31" s="156"/>
      <c r="C31" s="156"/>
      <c r="D31" s="157" t="s">
        <v>139</v>
      </c>
      <c r="E31" s="158" t="s">
        <v>138</v>
      </c>
      <c r="F31" s="159">
        <f>+F29+F25+F21+F17+F13+F10</f>
        <v>0</v>
      </c>
    </row>
  </sheetData>
  <mergeCells count="6">
    <mergeCell ref="B1:D1"/>
    <mergeCell ref="A2:F2"/>
    <mergeCell ref="A3:F3"/>
    <mergeCell ref="A4:F4"/>
    <mergeCell ref="A5:F5"/>
    <mergeCell ref="B6:D6"/>
  </mergeCells>
  <pageMargins left="0.25" right="0.25" top="0.5" bottom="0.5" header="0.25" footer="0.25"/>
  <pageSetup paperSize="9" scale="69" orientation="landscape" horizontalDpi="1200" verticalDpi="1200" r:id="rId1"/>
  <headerFooter>
    <oddHeader>&amp;LOFFICE OF HEALTH CARE ACCESS&amp;CANNUAL REPORTING&amp;RCHARLOTTE HUNGERFORD HOSPITAL</oddHeader>
    <oddFooter>&amp;LREPORT 6&amp;C&amp;P OF &amp;N&amp;R&amp;D,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activeCell="B23" sqref="B23"/>
    </sheetView>
  </sheetViews>
  <sheetFormatPr defaultColWidth="9.109375" defaultRowHeight="15" x14ac:dyDescent="0.25"/>
  <cols>
    <col min="1" max="1" width="5.109375" style="39" customWidth="1"/>
    <col min="2" max="2" width="70.88671875" style="39" customWidth="1"/>
    <col min="3" max="3" width="34.5546875" style="39" customWidth="1"/>
    <col min="4" max="4" width="23.6640625" style="39" customWidth="1"/>
    <col min="5" max="16384" width="9.109375" style="39"/>
  </cols>
  <sheetData>
    <row r="1" spans="1:5" x14ac:dyDescent="0.25">
      <c r="A1" s="160"/>
      <c r="E1" s="161"/>
    </row>
    <row r="2" spans="1:5" x14ac:dyDescent="0.25">
      <c r="A2" s="479" t="s">
        <v>0</v>
      </c>
      <c r="B2" s="479"/>
      <c r="C2" s="479"/>
      <c r="D2" s="479"/>
    </row>
    <row r="3" spans="1:5" x14ac:dyDescent="0.25">
      <c r="A3" s="479" t="s">
        <v>1</v>
      </c>
      <c r="B3" s="479"/>
      <c r="C3" s="479"/>
      <c r="D3" s="479"/>
    </row>
    <row r="4" spans="1:5" x14ac:dyDescent="0.25">
      <c r="A4" s="479" t="s">
        <v>82</v>
      </c>
      <c r="B4" s="479"/>
      <c r="C4" s="479"/>
      <c r="D4" s="479"/>
    </row>
    <row r="5" spans="1:5" x14ac:dyDescent="0.25">
      <c r="A5" s="479" t="s">
        <v>140</v>
      </c>
      <c r="B5" s="479"/>
      <c r="C5" s="479"/>
      <c r="D5" s="479"/>
    </row>
    <row r="6" spans="1:5" ht="13.5" customHeight="1" thickBot="1" x14ac:dyDescent="0.3">
      <c r="B6" s="162"/>
      <c r="C6" s="162"/>
      <c r="D6" s="163"/>
    </row>
    <row r="7" spans="1:5" x14ac:dyDescent="0.25">
      <c r="A7" s="164">
        <v>-1</v>
      </c>
      <c r="B7" s="165">
        <v>-2</v>
      </c>
      <c r="C7" s="166">
        <v>-3</v>
      </c>
      <c r="D7" s="166">
        <v>-4</v>
      </c>
    </row>
    <row r="8" spans="1:5" s="171" customFormat="1" ht="13.2" x14ac:dyDescent="0.25">
      <c r="A8" s="167"/>
      <c r="B8" s="168" t="s">
        <v>141</v>
      </c>
      <c r="C8" s="169"/>
      <c r="D8" s="170"/>
    </row>
    <row r="9" spans="1:5" ht="14.25" customHeight="1" thickBot="1" x14ac:dyDescent="0.3">
      <c r="A9" s="172" t="s">
        <v>5</v>
      </c>
      <c r="B9" s="173" t="s">
        <v>142</v>
      </c>
      <c r="C9" s="174" t="s">
        <v>134</v>
      </c>
      <c r="D9" s="175" t="s">
        <v>112</v>
      </c>
    </row>
    <row r="10" spans="1:5" x14ac:dyDescent="0.25">
      <c r="A10" s="176"/>
      <c r="B10" s="177"/>
      <c r="C10" s="178"/>
      <c r="D10" s="179"/>
    </row>
    <row r="11" spans="1:5" x14ac:dyDescent="0.25">
      <c r="A11" s="180" t="s">
        <v>114</v>
      </c>
      <c r="B11" s="181" t="s">
        <v>10</v>
      </c>
      <c r="C11" s="182"/>
      <c r="D11" s="183"/>
    </row>
    <row r="12" spans="1:5" ht="15.6" thickBot="1" x14ac:dyDescent="0.3">
      <c r="A12" s="184">
        <v>0</v>
      </c>
      <c r="B12" s="185" t="s">
        <v>118</v>
      </c>
      <c r="C12" s="186">
        <v>0</v>
      </c>
      <c r="D12" s="187" t="s">
        <v>117</v>
      </c>
    </row>
    <row r="13" spans="1:5" ht="13.5" customHeight="1" thickBot="1" x14ac:dyDescent="0.3">
      <c r="A13" s="188"/>
      <c r="B13" s="189" t="s">
        <v>143</v>
      </c>
      <c r="C13" s="190">
        <v>0</v>
      </c>
      <c r="D13" s="191" t="s">
        <v>138</v>
      </c>
    </row>
    <row r="14" spans="1:5" ht="14.25" customHeight="1" x14ac:dyDescent="0.25">
      <c r="A14" s="192"/>
      <c r="B14" s="193"/>
      <c r="C14" s="194"/>
      <c r="D14" s="195"/>
    </row>
    <row r="15" spans="1:5" x14ac:dyDescent="0.25">
      <c r="A15" s="180" t="s">
        <v>121</v>
      </c>
      <c r="B15" s="181" t="s">
        <v>37</v>
      </c>
      <c r="C15" s="182"/>
      <c r="D15" s="183"/>
    </row>
    <row r="16" spans="1:5" ht="15.6" thickBot="1" x14ac:dyDescent="0.3">
      <c r="A16" s="184">
        <v>0</v>
      </c>
      <c r="B16" s="185" t="s">
        <v>118</v>
      </c>
      <c r="C16" s="186">
        <v>0</v>
      </c>
      <c r="D16" s="187" t="s">
        <v>117</v>
      </c>
    </row>
    <row r="17" spans="1:4" ht="13.5" customHeight="1" thickBot="1" x14ac:dyDescent="0.3">
      <c r="A17" s="188"/>
      <c r="B17" s="189" t="s">
        <v>143</v>
      </c>
      <c r="C17" s="190">
        <v>0</v>
      </c>
      <c r="D17" s="191" t="s">
        <v>138</v>
      </c>
    </row>
    <row r="18" spans="1:4" ht="14.25" customHeight="1" x14ac:dyDescent="0.25">
      <c r="A18" s="192"/>
      <c r="B18" s="193"/>
      <c r="C18" s="194"/>
      <c r="D18" s="195"/>
    </row>
    <row r="19" spans="1:4" x14ac:dyDescent="0.25">
      <c r="A19" s="180" t="s">
        <v>125</v>
      </c>
      <c r="B19" s="181" t="s">
        <v>51</v>
      </c>
      <c r="C19" s="182"/>
      <c r="D19" s="183"/>
    </row>
    <row r="20" spans="1:4" ht="15.6" thickBot="1" x14ac:dyDescent="0.3">
      <c r="A20" s="184">
        <v>0</v>
      </c>
      <c r="B20" s="185" t="s">
        <v>118</v>
      </c>
      <c r="C20" s="186">
        <v>0</v>
      </c>
      <c r="D20" s="187" t="s">
        <v>117</v>
      </c>
    </row>
    <row r="21" spans="1:4" ht="13.5" customHeight="1" thickBot="1" x14ac:dyDescent="0.3">
      <c r="A21" s="188"/>
      <c r="B21" s="189" t="s">
        <v>143</v>
      </c>
      <c r="C21" s="190">
        <v>0</v>
      </c>
      <c r="D21" s="191" t="s">
        <v>138</v>
      </c>
    </row>
    <row r="22" spans="1:4" ht="14.25" customHeight="1" x14ac:dyDescent="0.25">
      <c r="A22" s="192"/>
      <c r="B22" s="193"/>
      <c r="C22" s="194"/>
      <c r="D22" s="195"/>
    </row>
    <row r="23" spans="1:4" x14ac:dyDescent="0.25">
      <c r="A23" s="180" t="s">
        <v>126</v>
      </c>
      <c r="B23" s="181" t="s">
        <v>59</v>
      </c>
      <c r="C23" s="182"/>
      <c r="D23" s="183"/>
    </row>
    <row r="24" spans="1:4" ht="15.6" thickBot="1" x14ac:dyDescent="0.3">
      <c r="A24" s="184">
        <v>0</v>
      </c>
      <c r="B24" s="185" t="s">
        <v>118</v>
      </c>
      <c r="C24" s="186">
        <v>0</v>
      </c>
      <c r="D24" s="187" t="s">
        <v>117</v>
      </c>
    </row>
    <row r="25" spans="1:4" ht="13.5" customHeight="1" thickBot="1" x14ac:dyDescent="0.3">
      <c r="A25" s="188"/>
      <c r="B25" s="189" t="s">
        <v>143</v>
      </c>
      <c r="C25" s="190">
        <v>0</v>
      </c>
      <c r="D25" s="191" t="s">
        <v>138</v>
      </c>
    </row>
    <row r="26" spans="1:4" ht="14.25" customHeight="1" x14ac:dyDescent="0.25">
      <c r="A26" s="192"/>
      <c r="B26" s="193"/>
      <c r="C26" s="194"/>
      <c r="D26" s="195"/>
    </row>
    <row r="27" spans="1:4" x14ac:dyDescent="0.25">
      <c r="A27" s="180" t="s">
        <v>128</v>
      </c>
      <c r="B27" s="181" t="s">
        <v>73</v>
      </c>
      <c r="C27" s="182"/>
      <c r="D27" s="183"/>
    </row>
    <row r="28" spans="1:4" ht="15.6" thickBot="1" x14ac:dyDescent="0.3">
      <c r="A28" s="184">
        <v>0</v>
      </c>
      <c r="B28" s="185" t="s">
        <v>118</v>
      </c>
      <c r="C28" s="186">
        <v>0</v>
      </c>
      <c r="D28" s="187" t="s">
        <v>117</v>
      </c>
    </row>
    <row r="29" spans="1:4" ht="13.5" customHeight="1" thickBot="1" x14ac:dyDescent="0.3">
      <c r="A29" s="188"/>
      <c r="B29" s="189" t="s">
        <v>143</v>
      </c>
      <c r="C29" s="190">
        <v>0</v>
      </c>
      <c r="D29" s="191" t="s">
        <v>138</v>
      </c>
    </row>
    <row r="30" spans="1:4" ht="14.25" customHeight="1" x14ac:dyDescent="0.25">
      <c r="A30" s="192"/>
      <c r="B30" s="193"/>
      <c r="C30" s="194"/>
      <c r="D30" s="195"/>
    </row>
    <row r="31" spans="1:4" ht="13.5" customHeight="1" thickBot="1" x14ac:dyDescent="0.3">
      <c r="B31" s="196" t="s">
        <v>144</v>
      </c>
      <c r="C31" s="197">
        <f>+C29+C25+C21+C17+C13</f>
        <v>0</v>
      </c>
      <c r="D31" s="198" t="s">
        <v>138</v>
      </c>
    </row>
  </sheetData>
  <mergeCells count="4">
    <mergeCell ref="A2:D2"/>
    <mergeCell ref="A3:D3"/>
    <mergeCell ref="A4:D4"/>
    <mergeCell ref="A5:D5"/>
  </mergeCells>
  <pageMargins left="0.25" right="0.25" top="0.5" bottom="0.5" header="0.25" footer="0.25"/>
  <pageSetup paperSize="9" orientation="landscape" horizontalDpi="1200" verticalDpi="1200" r:id="rId1"/>
  <headerFooter>
    <oddHeader>&amp;LOFFICE OF HEALTH CARE ACCESS&amp;CANNUAL REPORTING&amp;RCHARLOTTE HUNGERFORD HOSPITAL</oddHeader>
    <oddFooter>&amp;LREPORT 6&amp;C&amp;P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1"/>
  <sheetViews>
    <sheetView workbookViewId="0">
      <selection activeCell="B23" sqref="B23"/>
    </sheetView>
  </sheetViews>
  <sheetFormatPr defaultColWidth="9.109375" defaultRowHeight="13.2" x14ac:dyDescent="0.25"/>
  <cols>
    <col min="1" max="1" width="8.5546875" style="199" customWidth="1"/>
    <col min="2" max="2" width="85.88671875" style="199" customWidth="1"/>
    <col min="3" max="4" width="32.44140625" style="199" customWidth="1"/>
    <col min="5" max="16384" width="9.109375" style="199"/>
  </cols>
  <sheetData>
    <row r="1" spans="1:4" x14ac:dyDescent="0.25">
      <c r="A1" s="160"/>
    </row>
    <row r="2" spans="1:4" x14ac:dyDescent="0.25">
      <c r="A2" s="479" t="s">
        <v>0</v>
      </c>
      <c r="B2" s="479"/>
      <c r="C2" s="479"/>
      <c r="D2" s="479"/>
    </row>
    <row r="3" spans="1:4" x14ac:dyDescent="0.25">
      <c r="A3" s="479" t="s">
        <v>1</v>
      </c>
      <c r="B3" s="479"/>
      <c r="C3" s="479"/>
      <c r="D3" s="479"/>
    </row>
    <row r="4" spans="1:4" x14ac:dyDescent="0.25">
      <c r="A4" s="479" t="s">
        <v>82</v>
      </c>
      <c r="B4" s="479"/>
      <c r="C4" s="479"/>
      <c r="D4" s="479"/>
    </row>
    <row r="5" spans="1:4" x14ac:dyDescent="0.25">
      <c r="A5" s="479" t="s">
        <v>145</v>
      </c>
      <c r="B5" s="479"/>
      <c r="C5" s="479"/>
      <c r="D5" s="479"/>
    </row>
    <row r="6" spans="1:4" ht="13.5" customHeight="1" thickBot="1" x14ac:dyDescent="0.3">
      <c r="B6" s="162"/>
      <c r="C6" s="162"/>
      <c r="D6" s="163"/>
    </row>
    <row r="7" spans="1:4" x14ac:dyDescent="0.25">
      <c r="A7" s="200">
        <v>-1</v>
      </c>
      <c r="B7" s="201">
        <v>-2</v>
      </c>
      <c r="C7" s="201">
        <v>-3</v>
      </c>
      <c r="D7" s="166">
        <v>-4</v>
      </c>
    </row>
    <row r="8" spans="1:4" s="171" customFormat="1" x14ac:dyDescent="0.25">
      <c r="A8" s="202"/>
      <c r="B8" s="203" t="s">
        <v>141</v>
      </c>
      <c r="C8" s="204"/>
      <c r="D8" s="205"/>
    </row>
    <row r="9" spans="1:4" ht="14.25" customHeight="1" thickBot="1" x14ac:dyDescent="0.3">
      <c r="A9" s="206" t="s">
        <v>5</v>
      </c>
      <c r="B9" s="207" t="s">
        <v>146</v>
      </c>
      <c r="C9" s="208" t="s">
        <v>134</v>
      </c>
      <c r="D9" s="209" t="s">
        <v>147</v>
      </c>
    </row>
    <row r="10" spans="1:4" x14ac:dyDescent="0.25">
      <c r="A10" s="176"/>
      <c r="B10" s="179"/>
      <c r="C10" s="179"/>
      <c r="D10" s="178"/>
    </row>
    <row r="11" spans="1:4" x14ac:dyDescent="0.25">
      <c r="A11" s="210" t="s">
        <v>114</v>
      </c>
      <c r="B11" s="181" t="s">
        <v>10</v>
      </c>
      <c r="C11" s="179"/>
      <c r="D11" s="211"/>
    </row>
    <row r="12" spans="1:4" ht="13.8" thickBot="1" x14ac:dyDescent="0.3">
      <c r="A12" s="212">
        <v>0</v>
      </c>
      <c r="B12" s="213" t="s">
        <v>118</v>
      </c>
      <c r="C12" s="214">
        <v>0</v>
      </c>
      <c r="D12" s="215" t="s">
        <v>148</v>
      </c>
    </row>
    <row r="13" spans="1:4" ht="13.5" customHeight="1" thickBot="1" x14ac:dyDescent="0.3">
      <c r="A13" s="216"/>
      <c r="B13" s="217" t="s">
        <v>99</v>
      </c>
      <c r="C13" s="218">
        <v>0</v>
      </c>
      <c r="D13" s="219"/>
    </row>
    <row r="14" spans="1:4" ht="14.25" customHeight="1" x14ac:dyDescent="0.25">
      <c r="A14" s="220"/>
      <c r="B14" s="221"/>
      <c r="C14" s="222"/>
      <c r="D14" s="223"/>
    </row>
    <row r="15" spans="1:4" x14ac:dyDescent="0.25">
      <c r="A15" s="210" t="s">
        <v>121</v>
      </c>
      <c r="B15" s="181" t="s">
        <v>37</v>
      </c>
      <c r="C15" s="179"/>
      <c r="D15" s="211"/>
    </row>
    <row r="16" spans="1:4" ht="13.8" thickBot="1" x14ac:dyDescent="0.3">
      <c r="A16" s="212">
        <v>0</v>
      </c>
      <c r="B16" s="213" t="s">
        <v>118</v>
      </c>
      <c r="C16" s="214">
        <v>0</v>
      </c>
      <c r="D16" s="215" t="s">
        <v>148</v>
      </c>
    </row>
    <row r="17" spans="1:4" ht="13.5" customHeight="1" thickBot="1" x14ac:dyDescent="0.3">
      <c r="A17" s="216"/>
      <c r="B17" s="217" t="s">
        <v>99</v>
      </c>
      <c r="C17" s="218">
        <v>0</v>
      </c>
      <c r="D17" s="219"/>
    </row>
    <row r="18" spans="1:4" ht="14.25" customHeight="1" x14ac:dyDescent="0.25">
      <c r="A18" s="220"/>
      <c r="B18" s="221"/>
      <c r="C18" s="222"/>
      <c r="D18" s="223"/>
    </row>
    <row r="19" spans="1:4" x14ac:dyDescent="0.25">
      <c r="A19" s="210" t="s">
        <v>125</v>
      </c>
      <c r="B19" s="181" t="s">
        <v>51</v>
      </c>
      <c r="C19" s="179"/>
      <c r="D19" s="211"/>
    </row>
    <row r="20" spans="1:4" ht="13.8" thickBot="1" x14ac:dyDescent="0.3">
      <c r="A20" s="212">
        <v>0</v>
      </c>
      <c r="B20" s="213" t="s">
        <v>118</v>
      </c>
      <c r="C20" s="214">
        <v>0</v>
      </c>
      <c r="D20" s="215" t="s">
        <v>148</v>
      </c>
    </row>
    <row r="21" spans="1:4" ht="13.5" customHeight="1" thickBot="1" x14ac:dyDescent="0.3">
      <c r="A21" s="216"/>
      <c r="B21" s="217" t="s">
        <v>99</v>
      </c>
      <c r="C21" s="218">
        <v>0</v>
      </c>
      <c r="D21" s="219"/>
    </row>
    <row r="22" spans="1:4" ht="14.25" customHeight="1" x14ac:dyDescent="0.25">
      <c r="A22" s="220"/>
      <c r="B22" s="221"/>
      <c r="C22" s="222"/>
      <c r="D22" s="223"/>
    </row>
    <row r="23" spans="1:4" x14ac:dyDescent="0.25">
      <c r="A23" s="210" t="s">
        <v>126</v>
      </c>
      <c r="B23" s="181" t="s">
        <v>59</v>
      </c>
      <c r="C23" s="179"/>
      <c r="D23" s="211"/>
    </row>
    <row r="24" spans="1:4" ht="13.8" thickBot="1" x14ac:dyDescent="0.3">
      <c r="A24" s="212">
        <v>0</v>
      </c>
      <c r="B24" s="213" t="s">
        <v>118</v>
      </c>
      <c r="C24" s="214">
        <v>0</v>
      </c>
      <c r="D24" s="215" t="s">
        <v>148</v>
      </c>
    </row>
    <row r="25" spans="1:4" ht="13.5" customHeight="1" thickBot="1" x14ac:dyDescent="0.3">
      <c r="A25" s="216"/>
      <c r="B25" s="217" t="s">
        <v>99</v>
      </c>
      <c r="C25" s="218">
        <v>0</v>
      </c>
      <c r="D25" s="219"/>
    </row>
    <row r="26" spans="1:4" ht="14.25" customHeight="1" x14ac:dyDescent="0.25">
      <c r="A26" s="220"/>
      <c r="B26" s="221"/>
      <c r="C26" s="222"/>
      <c r="D26" s="223"/>
    </row>
    <row r="27" spans="1:4" x14ac:dyDescent="0.25">
      <c r="A27" s="210" t="s">
        <v>128</v>
      </c>
      <c r="B27" s="181" t="s">
        <v>73</v>
      </c>
      <c r="C27" s="179"/>
      <c r="D27" s="211"/>
    </row>
    <row r="28" spans="1:4" ht="13.8" thickBot="1" x14ac:dyDescent="0.3">
      <c r="A28" s="212">
        <v>0</v>
      </c>
      <c r="B28" s="213" t="s">
        <v>118</v>
      </c>
      <c r="C28" s="214">
        <v>0</v>
      </c>
      <c r="D28" s="215" t="s">
        <v>148</v>
      </c>
    </row>
    <row r="29" spans="1:4" ht="13.5" customHeight="1" thickBot="1" x14ac:dyDescent="0.3">
      <c r="A29" s="216"/>
      <c r="B29" s="217" t="s">
        <v>99</v>
      </c>
      <c r="C29" s="218">
        <v>0</v>
      </c>
      <c r="D29" s="219"/>
    </row>
    <row r="30" spans="1:4" ht="14.25" customHeight="1" x14ac:dyDescent="0.25">
      <c r="A30" s="220"/>
      <c r="B30" s="221"/>
      <c r="C30" s="222"/>
      <c r="D30" s="223"/>
    </row>
    <row r="31" spans="1:4" ht="13.5" customHeight="1" thickBot="1" x14ac:dyDescent="0.3">
      <c r="A31" s="224"/>
      <c r="B31" s="225" t="s">
        <v>130</v>
      </c>
      <c r="C31" s="226">
        <f>+C29+C25+C21+C17+C13</f>
        <v>0</v>
      </c>
      <c r="D31" s="227"/>
    </row>
  </sheetData>
  <mergeCells count="4">
    <mergeCell ref="A2:D2"/>
    <mergeCell ref="A3:D3"/>
    <mergeCell ref="A4:D4"/>
    <mergeCell ref="A5:D5"/>
  </mergeCells>
  <pageMargins left="0.25" right="0.25" top="0.5" bottom="0.5" header="0.25" footer="0.25"/>
  <pageSetup paperSize="9" scale="90" orientation="landscape" horizontalDpi="1200" verticalDpi="1200" r:id="rId1"/>
  <headerFooter>
    <oddHeader>&amp;LOFFICE OF HEALTH CARE ACCESS&amp;CANNUAL REPORTING&amp;RCHARLOTTE HUNGERFORD HOSPITAL</oddHeader>
    <oddFooter>&amp;LREPORT 6&amp;C&amp;P OF &amp;N&amp;R&amp;D,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ColWidth="9.109375" defaultRowHeight="13.2" x14ac:dyDescent="0.25"/>
  <cols>
    <col min="1" max="1" width="6.88671875" style="228" customWidth="1"/>
    <col min="2" max="2" width="43.88671875" style="228" customWidth="1"/>
    <col min="3" max="3" width="19.44140625" style="228" customWidth="1"/>
    <col min="4" max="4" width="22.88671875" style="228" customWidth="1"/>
    <col min="5" max="5" width="21" style="1" customWidth="1"/>
    <col min="6" max="6" width="19.5546875" style="1" customWidth="1"/>
    <col min="7" max="16384" width="9.109375" style="228"/>
  </cols>
  <sheetData>
    <row r="1" spans="1:6" x14ac:dyDescent="0.25">
      <c r="B1" s="481"/>
      <c r="C1" s="481"/>
      <c r="D1" s="481"/>
    </row>
    <row r="2" spans="1:6" s="229" customFormat="1" x14ac:dyDescent="0.25">
      <c r="A2" s="482" t="s">
        <v>0</v>
      </c>
      <c r="B2" s="482"/>
      <c r="C2" s="482"/>
      <c r="D2" s="482"/>
      <c r="E2" s="482"/>
      <c r="F2" s="482"/>
    </row>
    <row r="3" spans="1:6" s="229" customFormat="1" x14ac:dyDescent="0.25">
      <c r="A3" s="482" t="s">
        <v>1</v>
      </c>
      <c r="B3" s="482"/>
      <c r="C3" s="482"/>
      <c r="D3" s="482"/>
      <c r="E3" s="482"/>
      <c r="F3" s="482"/>
    </row>
    <row r="4" spans="1:6" s="229" customFormat="1" x14ac:dyDescent="0.25">
      <c r="A4" s="482" t="s">
        <v>82</v>
      </c>
      <c r="B4" s="482"/>
      <c r="C4" s="482"/>
      <c r="D4" s="482"/>
      <c r="E4" s="482"/>
      <c r="F4" s="482"/>
    </row>
    <row r="5" spans="1:6" s="229" customFormat="1" x14ac:dyDescent="0.25">
      <c r="A5" s="482" t="s">
        <v>149</v>
      </c>
      <c r="B5" s="482"/>
      <c r="C5" s="482"/>
      <c r="D5" s="482"/>
      <c r="E5" s="482"/>
      <c r="F5" s="482"/>
    </row>
    <row r="6" spans="1:6" s="229" customFormat="1" x14ac:dyDescent="0.25">
      <c r="A6" s="482" t="s">
        <v>150</v>
      </c>
      <c r="B6" s="482"/>
      <c r="C6" s="482"/>
      <c r="D6" s="482"/>
      <c r="E6" s="482"/>
      <c r="F6" s="482"/>
    </row>
    <row r="7" spans="1:6" s="229" customFormat="1" ht="13.5" customHeight="1" thickBot="1" x14ac:dyDescent="0.3">
      <c r="B7" s="480"/>
      <c r="C7" s="480"/>
      <c r="D7" s="480"/>
      <c r="E7" s="230"/>
      <c r="F7" s="230"/>
    </row>
    <row r="8" spans="1:6" s="229" customFormat="1" x14ac:dyDescent="0.25">
      <c r="A8" s="231">
        <v>-1</v>
      </c>
      <c r="B8" s="232">
        <v>-2</v>
      </c>
      <c r="C8" s="233">
        <v>-3</v>
      </c>
      <c r="D8" s="232">
        <v>-4</v>
      </c>
      <c r="E8" s="233">
        <v>-5</v>
      </c>
      <c r="F8" s="234">
        <v>-6</v>
      </c>
    </row>
    <row r="9" spans="1:6" s="241" customFormat="1" ht="31.5" customHeight="1" thickBot="1" x14ac:dyDescent="0.3">
      <c r="A9" s="235" t="s">
        <v>5</v>
      </c>
      <c r="B9" s="236" t="s">
        <v>6</v>
      </c>
      <c r="C9" s="237" t="s">
        <v>151</v>
      </c>
      <c r="D9" s="238" t="s">
        <v>152</v>
      </c>
      <c r="E9" s="239" t="s">
        <v>153</v>
      </c>
      <c r="F9" s="240" t="s">
        <v>154</v>
      </c>
    </row>
    <row r="10" spans="1:6" x14ac:dyDescent="0.25">
      <c r="A10" s="242"/>
      <c r="B10" s="243"/>
      <c r="C10" s="244"/>
      <c r="D10" s="245"/>
      <c r="E10" s="179"/>
      <c r="F10" s="178"/>
    </row>
    <row r="11" spans="1:6" ht="17.25" customHeight="1" thickBot="1" x14ac:dyDescent="0.3">
      <c r="A11" s="172" t="s">
        <v>93</v>
      </c>
      <c r="B11" s="246" t="s">
        <v>155</v>
      </c>
      <c r="C11" s="247"/>
      <c r="D11" s="247"/>
      <c r="E11" s="247"/>
      <c r="F11" s="248"/>
    </row>
    <row r="12" spans="1:6" ht="15.75" customHeight="1" x14ac:dyDescent="0.25">
      <c r="A12" s="249"/>
      <c r="B12" s="250" t="s">
        <v>156</v>
      </c>
      <c r="C12" s="251">
        <v>0</v>
      </c>
      <c r="D12" s="251">
        <v>0</v>
      </c>
      <c r="E12" s="251">
        <f t="shared" ref="E12:E18" si="0">D12-C12</f>
        <v>0</v>
      </c>
      <c r="F12" s="252">
        <f t="shared" ref="F12:F18" si="1">IF(C12=0,0,E12/C12)</f>
        <v>0</v>
      </c>
    </row>
    <row r="13" spans="1:6" x14ac:dyDescent="0.25">
      <c r="A13" s="253">
        <v>1</v>
      </c>
      <c r="B13" s="254" t="s">
        <v>157</v>
      </c>
      <c r="C13" s="255">
        <v>0</v>
      </c>
      <c r="D13" s="255">
        <v>0</v>
      </c>
      <c r="E13" s="255">
        <f t="shared" si="0"/>
        <v>0</v>
      </c>
      <c r="F13" s="256">
        <f t="shared" si="1"/>
        <v>0</v>
      </c>
    </row>
    <row r="14" spans="1:6" x14ac:dyDescent="0.25">
      <c r="A14" s="253">
        <v>2</v>
      </c>
      <c r="B14" s="254" t="s">
        <v>158</v>
      </c>
      <c r="C14" s="255">
        <v>0</v>
      </c>
      <c r="D14" s="255">
        <v>0</v>
      </c>
      <c r="E14" s="255">
        <f t="shared" si="0"/>
        <v>0</v>
      </c>
      <c r="F14" s="256">
        <f t="shared" si="1"/>
        <v>0</v>
      </c>
    </row>
    <row r="15" spans="1:6" x14ac:dyDescent="0.25">
      <c r="A15" s="253">
        <v>3</v>
      </c>
      <c r="B15" s="254" t="s">
        <v>159</v>
      </c>
      <c r="C15" s="255">
        <v>0</v>
      </c>
      <c r="D15" s="255">
        <v>0</v>
      </c>
      <c r="E15" s="255">
        <f t="shared" si="0"/>
        <v>0</v>
      </c>
      <c r="F15" s="256">
        <f t="shared" si="1"/>
        <v>0</v>
      </c>
    </row>
    <row r="16" spans="1:6" x14ac:dyDescent="0.25">
      <c r="A16" s="253">
        <v>4</v>
      </c>
      <c r="B16" s="254" t="s">
        <v>160</v>
      </c>
      <c r="C16" s="255">
        <v>0</v>
      </c>
      <c r="D16" s="255">
        <v>0</v>
      </c>
      <c r="E16" s="255">
        <f t="shared" si="0"/>
        <v>0</v>
      </c>
      <c r="F16" s="256">
        <f t="shared" si="1"/>
        <v>0</v>
      </c>
    </row>
    <row r="17" spans="1:6" x14ac:dyDescent="0.25">
      <c r="A17" s="257"/>
      <c r="B17" s="258" t="s">
        <v>161</v>
      </c>
      <c r="C17" s="259">
        <f>C12+(C13+C14-C15+C16)</f>
        <v>0</v>
      </c>
      <c r="D17" s="259">
        <f>D12+(D13+D14-D15+D16)</f>
        <v>0</v>
      </c>
      <c r="E17" s="259">
        <f t="shared" si="0"/>
        <v>0</v>
      </c>
      <c r="F17" s="260">
        <f t="shared" si="1"/>
        <v>0</v>
      </c>
    </row>
    <row r="18" spans="1:6" x14ac:dyDescent="0.25">
      <c r="A18" s="261">
        <v>5</v>
      </c>
      <c r="B18" s="262" t="s">
        <v>162</v>
      </c>
      <c r="C18" s="263">
        <v>0</v>
      </c>
      <c r="D18" s="263">
        <v>0</v>
      </c>
      <c r="E18" s="263">
        <f t="shared" si="0"/>
        <v>0</v>
      </c>
      <c r="F18" s="264">
        <f t="shared" si="1"/>
        <v>0</v>
      </c>
    </row>
    <row r="19" spans="1:6" ht="13.8" thickBot="1" x14ac:dyDescent="0.3">
      <c r="A19" s="265"/>
      <c r="B19" s="266"/>
      <c r="C19" s="267"/>
      <c r="D19" s="267"/>
      <c r="E19" s="267"/>
      <c r="F19" s="268"/>
    </row>
    <row r="20" spans="1:6" ht="17.25" customHeight="1" thickBot="1" x14ac:dyDescent="0.3">
      <c r="A20" s="172" t="s">
        <v>100</v>
      </c>
      <c r="B20" s="246" t="s">
        <v>163</v>
      </c>
      <c r="C20" s="247"/>
      <c r="D20" s="247"/>
      <c r="E20" s="247"/>
      <c r="F20" s="248"/>
    </row>
    <row r="21" spans="1:6" ht="15.75" customHeight="1" x14ac:dyDescent="0.25">
      <c r="A21" s="249"/>
      <c r="B21" s="250" t="s">
        <v>156</v>
      </c>
      <c r="C21" s="251">
        <v>234648.28</v>
      </c>
      <c r="D21" s="251">
        <v>240541.95</v>
      </c>
      <c r="E21" s="251">
        <f t="shared" ref="E21:E27" si="2">D21-C21</f>
        <v>5893.6700000000128</v>
      </c>
      <c r="F21" s="252">
        <f t="shared" ref="F21:F27" si="3">IF(C21=0,0,E21/C21)</f>
        <v>2.5117038999817144E-2</v>
      </c>
    </row>
    <row r="22" spans="1:6" x14ac:dyDescent="0.25">
      <c r="A22" s="253">
        <v>1</v>
      </c>
      <c r="B22" s="254" t="s">
        <v>157</v>
      </c>
      <c r="C22" s="255">
        <v>31609.89</v>
      </c>
      <c r="D22" s="255">
        <v>0</v>
      </c>
      <c r="E22" s="255">
        <f t="shared" si="2"/>
        <v>-31609.89</v>
      </c>
      <c r="F22" s="256">
        <f t="shared" si="3"/>
        <v>-1</v>
      </c>
    </row>
    <row r="23" spans="1:6" x14ac:dyDescent="0.25">
      <c r="A23" s="253">
        <v>2</v>
      </c>
      <c r="B23" s="254" t="s">
        <v>158</v>
      </c>
      <c r="C23" s="255">
        <v>9886.7000000000007</v>
      </c>
      <c r="D23" s="255">
        <v>9571.65</v>
      </c>
      <c r="E23" s="255">
        <f t="shared" si="2"/>
        <v>-315.05000000000109</v>
      </c>
      <c r="F23" s="256">
        <f t="shared" si="3"/>
        <v>-3.1866042258792221E-2</v>
      </c>
    </row>
    <row r="24" spans="1:6" x14ac:dyDescent="0.25">
      <c r="A24" s="253">
        <v>3</v>
      </c>
      <c r="B24" s="254" t="s">
        <v>159</v>
      </c>
      <c r="C24" s="255">
        <v>5274.11</v>
      </c>
      <c r="D24" s="255">
        <v>3602.84</v>
      </c>
      <c r="E24" s="255">
        <f t="shared" si="2"/>
        <v>-1671.2699999999995</v>
      </c>
      <c r="F24" s="256">
        <f t="shared" si="3"/>
        <v>-0.31688190045334658</v>
      </c>
    </row>
    <row r="25" spans="1:6" x14ac:dyDescent="0.25">
      <c r="A25" s="253">
        <v>4</v>
      </c>
      <c r="B25" s="254" t="s">
        <v>160</v>
      </c>
      <c r="C25" s="255">
        <v>-30328.81</v>
      </c>
      <c r="D25" s="255">
        <v>-129258.51</v>
      </c>
      <c r="E25" s="255">
        <f t="shared" si="2"/>
        <v>-98929.7</v>
      </c>
      <c r="F25" s="256">
        <f t="shared" si="3"/>
        <v>3.2619050994747236</v>
      </c>
    </row>
    <row r="26" spans="1:6" x14ac:dyDescent="0.25">
      <c r="A26" s="257"/>
      <c r="B26" s="258" t="s">
        <v>161</v>
      </c>
      <c r="C26" s="259">
        <f>C21+(C22+C23-C24+C25)</f>
        <v>240541.94999999998</v>
      </c>
      <c r="D26" s="259">
        <f>D21+(D22+D23-D24+D25)</f>
        <v>117252.25000000001</v>
      </c>
      <c r="E26" s="259">
        <f t="shared" si="2"/>
        <v>-123289.69999999997</v>
      </c>
      <c r="F26" s="260">
        <f t="shared" si="3"/>
        <v>-0.51254968208248075</v>
      </c>
    </row>
    <row r="27" spans="1:6" x14ac:dyDescent="0.25">
      <c r="A27" s="261">
        <v>5</v>
      </c>
      <c r="B27" s="262" t="s">
        <v>162</v>
      </c>
      <c r="C27" s="263">
        <v>10413.01</v>
      </c>
      <c r="D27" s="263">
        <v>9265.15</v>
      </c>
      <c r="E27" s="263">
        <f t="shared" si="2"/>
        <v>-1147.8600000000006</v>
      </c>
      <c r="F27" s="264">
        <f t="shared" si="3"/>
        <v>-0.11023325628228539</v>
      </c>
    </row>
    <row r="28" spans="1:6" ht="13.8" thickBot="1" x14ac:dyDescent="0.3">
      <c r="A28" s="265"/>
      <c r="B28" s="266"/>
      <c r="C28" s="267"/>
      <c r="D28" s="267"/>
      <c r="E28" s="267"/>
      <c r="F28" s="268"/>
    </row>
    <row r="29" spans="1:6" ht="17.25" customHeight="1" thickBot="1" x14ac:dyDescent="0.3">
      <c r="A29" s="172" t="s">
        <v>101</v>
      </c>
      <c r="B29" s="246" t="s">
        <v>164</v>
      </c>
      <c r="C29" s="247"/>
      <c r="D29" s="247"/>
      <c r="E29" s="247"/>
      <c r="F29" s="248"/>
    </row>
    <row r="30" spans="1:6" ht="15.75" customHeight="1" x14ac:dyDescent="0.25">
      <c r="A30" s="249"/>
      <c r="B30" s="250" t="s">
        <v>156</v>
      </c>
      <c r="C30" s="251">
        <v>0</v>
      </c>
      <c r="D30" s="251">
        <v>0</v>
      </c>
      <c r="E30" s="251">
        <f t="shared" ref="E30:E36" si="4">D30-C30</f>
        <v>0</v>
      </c>
      <c r="F30" s="252">
        <f t="shared" ref="F30:F36" si="5">IF(C30=0,0,E30/C30)</f>
        <v>0</v>
      </c>
    </row>
    <row r="31" spans="1:6" x14ac:dyDescent="0.25">
      <c r="A31" s="253">
        <v>1</v>
      </c>
      <c r="B31" s="254" t="s">
        <v>157</v>
      </c>
      <c r="C31" s="255">
        <v>0</v>
      </c>
      <c r="D31" s="255">
        <v>0</v>
      </c>
      <c r="E31" s="255">
        <f t="shared" si="4"/>
        <v>0</v>
      </c>
      <c r="F31" s="256">
        <f t="shared" si="5"/>
        <v>0</v>
      </c>
    </row>
    <row r="32" spans="1:6" x14ac:dyDescent="0.25">
      <c r="A32" s="253">
        <v>2</v>
      </c>
      <c r="B32" s="254" t="s">
        <v>158</v>
      </c>
      <c r="C32" s="255">
        <v>0</v>
      </c>
      <c r="D32" s="255">
        <v>0</v>
      </c>
      <c r="E32" s="255">
        <f t="shared" si="4"/>
        <v>0</v>
      </c>
      <c r="F32" s="256">
        <f t="shared" si="5"/>
        <v>0</v>
      </c>
    </row>
    <row r="33" spans="1:6" x14ac:dyDescent="0.25">
      <c r="A33" s="253">
        <v>3</v>
      </c>
      <c r="B33" s="254" t="s">
        <v>159</v>
      </c>
      <c r="C33" s="255">
        <v>0</v>
      </c>
      <c r="D33" s="255">
        <v>0</v>
      </c>
      <c r="E33" s="255">
        <f t="shared" si="4"/>
        <v>0</v>
      </c>
      <c r="F33" s="256">
        <f t="shared" si="5"/>
        <v>0</v>
      </c>
    </row>
    <row r="34" spans="1:6" x14ac:dyDescent="0.25">
      <c r="A34" s="253">
        <v>4</v>
      </c>
      <c r="B34" s="254" t="s">
        <v>160</v>
      </c>
      <c r="C34" s="255">
        <v>0</v>
      </c>
      <c r="D34" s="255">
        <v>0</v>
      </c>
      <c r="E34" s="255">
        <f t="shared" si="4"/>
        <v>0</v>
      </c>
      <c r="F34" s="256">
        <f t="shared" si="5"/>
        <v>0</v>
      </c>
    </row>
    <row r="35" spans="1:6" x14ac:dyDescent="0.25">
      <c r="A35" s="257"/>
      <c r="B35" s="258" t="s">
        <v>161</v>
      </c>
      <c r="C35" s="259">
        <f>C30+(C31+C32-C33+C34)</f>
        <v>0</v>
      </c>
      <c r="D35" s="259">
        <f>D30+(D31+D32-D33+D34)</f>
        <v>0</v>
      </c>
      <c r="E35" s="259">
        <f t="shared" si="4"/>
        <v>0</v>
      </c>
      <c r="F35" s="260">
        <f t="shared" si="5"/>
        <v>0</v>
      </c>
    </row>
    <row r="36" spans="1:6" x14ac:dyDescent="0.25">
      <c r="A36" s="261">
        <v>5</v>
      </c>
      <c r="B36" s="262" t="s">
        <v>162</v>
      </c>
      <c r="C36" s="263">
        <v>0</v>
      </c>
      <c r="D36" s="263">
        <v>0</v>
      </c>
      <c r="E36" s="263">
        <f t="shared" si="4"/>
        <v>0</v>
      </c>
      <c r="F36" s="264">
        <f t="shared" si="5"/>
        <v>0</v>
      </c>
    </row>
    <row r="37" spans="1:6" ht="13.8" thickBot="1" x14ac:dyDescent="0.3">
      <c r="A37" s="265"/>
      <c r="B37" s="266"/>
      <c r="C37" s="267"/>
      <c r="D37" s="267"/>
      <c r="E37" s="267"/>
      <c r="F37" s="268"/>
    </row>
    <row r="38" spans="1:6" x14ac:dyDescent="0.25">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REPORTING&amp;R&amp;10CHARLOTTE HUNGERFORD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75" zoomScaleSheetLayoutView="75" workbookViewId="0">
      <selection activeCell="B14" sqref="B14"/>
    </sheetView>
  </sheetViews>
  <sheetFormatPr defaultColWidth="9.109375" defaultRowHeight="15.6" x14ac:dyDescent="0.3"/>
  <cols>
    <col min="1" max="1" width="33.5546875" style="270" customWidth="1"/>
    <col min="2" max="2" width="48.88671875" style="270" customWidth="1"/>
    <col min="3" max="3" width="43" style="286" customWidth="1"/>
    <col min="4" max="16384" width="9.109375" style="270"/>
  </cols>
  <sheetData>
    <row r="1" spans="1:4" ht="12.75" customHeight="1" x14ac:dyDescent="0.3">
      <c r="A1" s="492" t="s">
        <v>0</v>
      </c>
      <c r="B1" s="493"/>
      <c r="C1" s="494"/>
    </row>
    <row r="2" spans="1:4" ht="12.75" customHeight="1" x14ac:dyDescent="0.3">
      <c r="A2" s="492" t="s">
        <v>1</v>
      </c>
      <c r="B2" s="493"/>
      <c r="C2" s="494"/>
    </row>
    <row r="3" spans="1:4" ht="12.75" customHeight="1" x14ac:dyDescent="0.3">
      <c r="A3" s="492" t="s">
        <v>2</v>
      </c>
      <c r="B3" s="493"/>
      <c r="C3" s="494"/>
    </row>
    <row r="4" spans="1:4" ht="12.75" customHeight="1" x14ac:dyDescent="0.3">
      <c r="A4" s="492" t="s">
        <v>165</v>
      </c>
      <c r="B4" s="493"/>
      <c r="C4" s="494"/>
    </row>
    <row r="5" spans="1:4" ht="12.75" customHeight="1" thickBot="1" x14ac:dyDescent="0.35">
      <c r="A5" s="495"/>
      <c r="B5" s="496"/>
      <c r="C5" s="497"/>
    </row>
    <row r="6" spans="1:4" ht="15.75" customHeight="1" thickBot="1" x14ac:dyDescent="0.35">
      <c r="A6" s="498" t="s">
        <v>166</v>
      </c>
      <c r="B6" s="499"/>
      <c r="C6" s="500"/>
    </row>
    <row r="7" spans="1:4" ht="15.75" customHeight="1" thickBot="1" x14ac:dyDescent="0.35">
      <c r="A7" s="271">
        <v>-1</v>
      </c>
      <c r="B7" s="272">
        <v>-2</v>
      </c>
      <c r="C7" s="272">
        <v>-3</v>
      </c>
    </row>
    <row r="8" spans="1:4" ht="16.2" thickBot="1" x14ac:dyDescent="0.35">
      <c r="A8" s="273" t="s">
        <v>167</v>
      </c>
      <c r="B8" s="274" t="s">
        <v>168</v>
      </c>
      <c r="C8" s="275" t="s">
        <v>169</v>
      </c>
    </row>
    <row r="9" spans="1:4" s="277" customFormat="1" ht="12.75" customHeight="1" x14ac:dyDescent="0.3">
      <c r="A9" s="483" t="s">
        <v>170</v>
      </c>
      <c r="B9" s="484"/>
      <c r="C9" s="276">
        <v>23</v>
      </c>
    </row>
    <row r="10" spans="1:4" s="277" customFormat="1" ht="15.75" customHeight="1" x14ac:dyDescent="0.3">
      <c r="A10" s="485" t="s">
        <v>171</v>
      </c>
      <c r="B10" s="486"/>
      <c r="C10" s="276">
        <v>23</v>
      </c>
      <c r="D10" s="278"/>
    </row>
    <row r="11" spans="1:4" s="277" customFormat="1" ht="12.75" customHeight="1" thickBot="1" x14ac:dyDescent="0.35">
      <c r="A11" s="487" t="s">
        <v>172</v>
      </c>
      <c r="B11" s="488"/>
      <c r="C11" s="279">
        <v>3603</v>
      </c>
      <c r="D11" s="278"/>
    </row>
    <row r="12" spans="1:4" s="277" customFormat="1" ht="15.75" customHeight="1" thickBot="1" x14ac:dyDescent="0.35">
      <c r="A12" s="489"/>
      <c r="B12" s="490"/>
      <c r="C12" s="491"/>
      <c r="D12" s="278"/>
    </row>
    <row r="13" spans="1:4" s="277" customFormat="1" ht="15.75" customHeight="1" x14ac:dyDescent="0.3">
      <c r="A13" s="280" t="s">
        <v>173</v>
      </c>
      <c r="B13" s="281" t="s">
        <v>174</v>
      </c>
      <c r="C13" s="282">
        <v>197</v>
      </c>
    </row>
    <row r="14" spans="1:4" s="277" customFormat="1" ht="12.75" customHeight="1" x14ac:dyDescent="0.3">
      <c r="A14" s="280" t="s">
        <v>175</v>
      </c>
      <c r="B14" s="281" t="s">
        <v>174</v>
      </c>
      <c r="C14" s="282">
        <v>279</v>
      </c>
    </row>
    <row r="15" spans="1:4" s="277" customFormat="1" ht="12.75" customHeight="1" x14ac:dyDescent="0.3">
      <c r="A15" s="280" t="s">
        <v>176</v>
      </c>
      <c r="B15" s="281" t="s">
        <v>174</v>
      </c>
      <c r="C15" s="282">
        <v>200</v>
      </c>
    </row>
    <row r="16" spans="1:4" s="277" customFormat="1" ht="12.75" customHeight="1" x14ac:dyDescent="0.3">
      <c r="A16" s="280" t="s">
        <v>177</v>
      </c>
      <c r="B16" s="281" t="s">
        <v>174</v>
      </c>
      <c r="C16" s="282">
        <v>116</v>
      </c>
    </row>
    <row r="17" spans="1:3" s="277" customFormat="1" ht="12.75" customHeight="1" x14ac:dyDescent="0.3">
      <c r="A17" s="280" t="s">
        <v>178</v>
      </c>
      <c r="B17" s="281" t="s">
        <v>174</v>
      </c>
      <c r="C17" s="282">
        <v>133</v>
      </c>
    </row>
    <row r="18" spans="1:3" s="277" customFormat="1" ht="12.75" customHeight="1" x14ac:dyDescent="0.3">
      <c r="A18" s="280" t="s">
        <v>179</v>
      </c>
      <c r="B18" s="281" t="s">
        <v>174</v>
      </c>
      <c r="C18" s="282">
        <v>130</v>
      </c>
    </row>
    <row r="19" spans="1:3" s="277" customFormat="1" ht="12.75" customHeight="1" x14ac:dyDescent="0.3">
      <c r="A19" s="280" t="s">
        <v>180</v>
      </c>
      <c r="B19" s="281" t="s">
        <v>174</v>
      </c>
      <c r="C19" s="282">
        <v>50</v>
      </c>
    </row>
    <row r="20" spans="1:3" s="277" customFormat="1" ht="12.75" customHeight="1" x14ac:dyDescent="0.3">
      <c r="A20" s="280" t="s">
        <v>181</v>
      </c>
      <c r="B20" s="281" t="s">
        <v>174</v>
      </c>
      <c r="C20" s="282">
        <v>270</v>
      </c>
    </row>
    <row r="21" spans="1:3" s="277" customFormat="1" ht="12.75" customHeight="1" x14ac:dyDescent="0.3">
      <c r="A21" s="280" t="s">
        <v>182</v>
      </c>
      <c r="B21" s="281" t="s">
        <v>174</v>
      </c>
      <c r="C21" s="282">
        <v>963</v>
      </c>
    </row>
    <row r="22" spans="1:3" s="277" customFormat="1" ht="12.75" customHeight="1" x14ac:dyDescent="0.3">
      <c r="A22" s="280" t="s">
        <v>183</v>
      </c>
      <c r="B22" s="281" t="s">
        <v>184</v>
      </c>
      <c r="C22" s="282">
        <v>28</v>
      </c>
    </row>
    <row r="23" spans="1:3" s="277" customFormat="1" ht="12.75" customHeight="1" x14ac:dyDescent="0.3">
      <c r="A23" s="280" t="s">
        <v>185</v>
      </c>
      <c r="B23" s="281" t="s">
        <v>184</v>
      </c>
      <c r="C23" s="282">
        <v>28</v>
      </c>
    </row>
    <row r="24" spans="1:3" s="277" customFormat="1" ht="12.75" customHeight="1" x14ac:dyDescent="0.3">
      <c r="A24" s="280" t="s">
        <v>186</v>
      </c>
      <c r="B24" s="281" t="s">
        <v>184</v>
      </c>
      <c r="C24" s="282">
        <v>28</v>
      </c>
    </row>
    <row r="25" spans="1:3" s="277" customFormat="1" ht="12.75" customHeight="1" x14ac:dyDescent="0.3">
      <c r="A25" s="280" t="s">
        <v>187</v>
      </c>
      <c r="B25" s="281" t="s">
        <v>184</v>
      </c>
      <c r="C25" s="282">
        <v>12</v>
      </c>
    </row>
    <row r="26" spans="1:3" s="277" customFormat="1" ht="12.75" customHeight="1" x14ac:dyDescent="0.3">
      <c r="A26" s="280" t="s">
        <v>188</v>
      </c>
      <c r="B26" s="281" t="s">
        <v>189</v>
      </c>
      <c r="C26" s="282">
        <v>123</v>
      </c>
    </row>
    <row r="27" spans="1:3" s="277" customFormat="1" ht="12.75" customHeight="1" x14ac:dyDescent="0.3">
      <c r="A27" s="280" t="s">
        <v>190</v>
      </c>
      <c r="B27" s="281" t="s">
        <v>189</v>
      </c>
      <c r="C27" s="282">
        <v>35</v>
      </c>
    </row>
    <row r="28" spans="1:3" s="277" customFormat="1" ht="12.75" customHeight="1" x14ac:dyDescent="0.3">
      <c r="A28" s="280" t="s">
        <v>191</v>
      </c>
      <c r="B28" s="281" t="s">
        <v>189</v>
      </c>
      <c r="C28" s="282">
        <v>146</v>
      </c>
    </row>
    <row r="29" spans="1:3" s="277" customFormat="1" ht="12.75" customHeight="1" x14ac:dyDescent="0.3">
      <c r="A29" s="280" t="s">
        <v>192</v>
      </c>
      <c r="B29" s="281" t="s">
        <v>189</v>
      </c>
      <c r="C29" s="282">
        <v>75</v>
      </c>
    </row>
    <row r="30" spans="1:3" s="277" customFormat="1" ht="12.75" customHeight="1" x14ac:dyDescent="0.3">
      <c r="A30" s="280" t="s">
        <v>193</v>
      </c>
      <c r="B30" s="281" t="s">
        <v>189</v>
      </c>
      <c r="C30" s="282">
        <v>215</v>
      </c>
    </row>
    <row r="31" spans="1:3" s="277" customFormat="1" ht="12.75" customHeight="1" x14ac:dyDescent="0.3">
      <c r="A31" s="280" t="s">
        <v>194</v>
      </c>
      <c r="B31" s="281" t="s">
        <v>189</v>
      </c>
      <c r="C31" s="282">
        <v>48</v>
      </c>
    </row>
    <row r="32" spans="1:3" s="277" customFormat="1" ht="12.75" customHeight="1" x14ac:dyDescent="0.3">
      <c r="A32" s="280" t="s">
        <v>195</v>
      </c>
      <c r="B32" s="281" t="s">
        <v>196</v>
      </c>
      <c r="C32" s="282">
        <v>68</v>
      </c>
    </row>
    <row r="33" spans="1:3" s="277" customFormat="1" ht="12.75" customHeight="1" x14ac:dyDescent="0.3">
      <c r="A33" s="280" t="s">
        <v>197</v>
      </c>
      <c r="B33" s="281" t="s">
        <v>196</v>
      </c>
      <c r="C33" s="282">
        <v>146</v>
      </c>
    </row>
    <row r="34" spans="1:3" s="277" customFormat="1" ht="12.75" customHeight="1" x14ac:dyDescent="0.3">
      <c r="A34" s="280" t="s">
        <v>198</v>
      </c>
      <c r="B34" s="281" t="s">
        <v>196</v>
      </c>
      <c r="C34" s="282">
        <v>139</v>
      </c>
    </row>
    <row r="35" spans="1:3" s="277" customFormat="1" ht="12.75" customHeight="1" thickBot="1" x14ac:dyDescent="0.35">
      <c r="A35" s="280" t="s">
        <v>199</v>
      </c>
      <c r="B35" s="281" t="s">
        <v>196</v>
      </c>
      <c r="C35" s="282">
        <v>174</v>
      </c>
    </row>
    <row r="36" spans="1:3" ht="12.75" customHeight="1" thickBot="1" x14ac:dyDescent="0.35">
      <c r="A36" s="283"/>
      <c r="B36" s="284" t="s">
        <v>200</v>
      </c>
      <c r="C36" s="285">
        <f>SUM(C$13:C35)</f>
        <v>3603</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4" orientation="portrait" errors="blank" horizontalDpi="1200" verticalDpi="1200"/>
  <headerFooter>
    <oddHeader>&amp;LOFFICE OF HEALTH CARE ACCESS&amp;CANNUAL REPORTING&amp;RCHARLOTTE HUNGERFORD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75" zoomScaleSheetLayoutView="75" workbookViewId="0">
      <selection activeCell="E10" sqref="E10"/>
    </sheetView>
  </sheetViews>
  <sheetFormatPr defaultColWidth="9.109375" defaultRowHeight="15.6" x14ac:dyDescent="0.3"/>
  <cols>
    <col min="1" max="1" width="6.5546875" style="270" customWidth="1"/>
    <col min="2" max="2" width="39.109375" style="270" customWidth="1"/>
    <col min="3" max="3" width="20.33203125" style="270" customWidth="1"/>
    <col min="4" max="4" width="20" style="270" customWidth="1"/>
    <col min="5" max="5" width="20.109375" style="286" customWidth="1"/>
    <col min="6" max="6" width="18.5546875" style="270" customWidth="1"/>
    <col min="7" max="16384" width="9.109375" style="270"/>
  </cols>
  <sheetData>
    <row r="1" spans="1:6" s="287" customFormat="1" ht="12.75" customHeight="1" x14ac:dyDescent="0.3">
      <c r="A1" s="501"/>
      <c r="B1" s="502"/>
      <c r="C1" s="502"/>
      <c r="D1" s="502"/>
      <c r="E1" s="502"/>
      <c r="F1" s="503"/>
    </row>
    <row r="2" spans="1:6" s="287" customFormat="1" ht="15.75" customHeight="1" x14ac:dyDescent="0.3">
      <c r="A2" s="492" t="s">
        <v>0</v>
      </c>
      <c r="B2" s="493"/>
      <c r="C2" s="493"/>
      <c r="D2" s="493"/>
      <c r="E2" s="493"/>
      <c r="F2" s="494"/>
    </row>
    <row r="3" spans="1:6" s="287" customFormat="1" ht="12.75" customHeight="1" x14ac:dyDescent="0.3">
      <c r="A3" s="492" t="s">
        <v>1</v>
      </c>
      <c r="B3" s="493"/>
      <c r="C3" s="493"/>
      <c r="D3" s="493"/>
      <c r="E3" s="493"/>
      <c r="F3" s="494"/>
    </row>
    <row r="4" spans="1:6" s="287" customFormat="1" x14ac:dyDescent="0.3">
      <c r="A4" s="492" t="s">
        <v>82</v>
      </c>
      <c r="B4" s="493"/>
      <c r="C4" s="493"/>
      <c r="D4" s="493"/>
      <c r="E4" s="493"/>
      <c r="F4" s="494"/>
    </row>
    <row r="5" spans="1:6" x14ac:dyDescent="0.3">
      <c r="A5" s="492" t="s">
        <v>201</v>
      </c>
      <c r="B5" s="493"/>
      <c r="C5" s="493"/>
      <c r="D5" s="493"/>
      <c r="E5" s="493"/>
      <c r="F5" s="494"/>
    </row>
    <row r="6" spans="1:6" ht="16.5" customHeight="1" thickBot="1" x14ac:dyDescent="0.35">
      <c r="A6" s="504"/>
      <c r="B6" s="505"/>
      <c r="C6" s="505"/>
      <c r="D6" s="505"/>
      <c r="E6" s="505"/>
      <c r="F6" s="506"/>
    </row>
    <row r="7" spans="1:6" ht="16.5" customHeight="1" thickBot="1" x14ac:dyDescent="0.35">
      <c r="A7" s="511" t="s">
        <v>202</v>
      </c>
      <c r="B7" s="512"/>
      <c r="C7" s="512"/>
      <c r="D7" s="512"/>
      <c r="E7" s="512"/>
      <c r="F7" s="512"/>
    </row>
    <row r="8" spans="1:6" ht="14.25" customHeight="1" x14ac:dyDescent="0.3">
      <c r="A8" s="288">
        <v>-1</v>
      </c>
      <c r="B8" s="289">
        <v>-2</v>
      </c>
      <c r="C8" s="289">
        <v>-3</v>
      </c>
      <c r="D8" s="289">
        <v>-4</v>
      </c>
      <c r="E8" s="289">
        <v>-5</v>
      </c>
      <c r="F8" s="290">
        <v>-6</v>
      </c>
    </row>
    <row r="9" spans="1:6" ht="30.75" customHeight="1" thickBot="1" x14ac:dyDescent="0.35">
      <c r="A9" s="291" t="s">
        <v>203</v>
      </c>
      <c r="B9" s="292" t="s">
        <v>204</v>
      </c>
      <c r="C9" s="293" t="s">
        <v>205</v>
      </c>
      <c r="D9" s="293" t="s">
        <v>206</v>
      </c>
      <c r="E9" s="293" t="s">
        <v>207</v>
      </c>
      <c r="F9" s="294" t="s">
        <v>208</v>
      </c>
    </row>
    <row r="10" spans="1:6" x14ac:dyDescent="0.3">
      <c r="A10" s="295"/>
      <c r="B10" s="296"/>
      <c r="C10" s="297"/>
      <c r="D10" s="297"/>
      <c r="E10" s="297"/>
      <c r="F10" s="298"/>
    </row>
    <row r="11" spans="1:6" x14ac:dyDescent="0.3">
      <c r="A11" s="299" t="s">
        <v>86</v>
      </c>
      <c r="B11" s="513" t="s">
        <v>209</v>
      </c>
      <c r="C11" s="514"/>
      <c r="D11" s="514"/>
      <c r="E11" s="514"/>
      <c r="F11" s="514"/>
    </row>
    <row r="12" spans="1:6" x14ac:dyDescent="0.3">
      <c r="A12" s="507"/>
      <c r="B12" s="508"/>
      <c r="C12" s="508"/>
      <c r="D12" s="508"/>
      <c r="E12" s="508"/>
      <c r="F12" s="508"/>
    </row>
    <row r="13" spans="1:6" x14ac:dyDescent="0.3">
      <c r="A13" s="299" t="s">
        <v>87</v>
      </c>
      <c r="B13" s="515" t="s">
        <v>210</v>
      </c>
      <c r="C13" s="516"/>
      <c r="D13" s="516"/>
      <c r="E13" s="516"/>
      <c r="F13" s="516"/>
    </row>
    <row r="14" spans="1:6" x14ac:dyDescent="0.3">
      <c r="A14" s="507"/>
      <c r="B14" s="508"/>
      <c r="C14" s="508"/>
      <c r="D14" s="508"/>
      <c r="E14" s="508"/>
      <c r="F14" s="508"/>
    </row>
    <row r="15" spans="1:6" x14ac:dyDescent="0.3">
      <c r="A15" s="299" t="s">
        <v>109</v>
      </c>
      <c r="B15" s="515" t="s">
        <v>211</v>
      </c>
      <c r="C15" s="516"/>
      <c r="D15" s="516"/>
      <c r="E15" s="516"/>
      <c r="F15" s="516"/>
    </row>
    <row r="16" spans="1:6" x14ac:dyDescent="0.3">
      <c r="A16" s="507"/>
      <c r="B16" s="508"/>
      <c r="C16" s="508"/>
      <c r="D16" s="508"/>
      <c r="E16" s="508"/>
      <c r="F16" s="508"/>
    </row>
    <row r="17" spans="1:6" x14ac:dyDescent="0.3">
      <c r="A17" s="299" t="s">
        <v>212</v>
      </c>
      <c r="B17" s="509" t="s">
        <v>213</v>
      </c>
      <c r="C17" s="509"/>
      <c r="D17" s="509"/>
      <c r="E17" s="509"/>
      <c r="F17" s="509"/>
    </row>
    <row r="18" spans="1:6" ht="16.5" customHeight="1" thickBot="1" x14ac:dyDescent="0.35">
      <c r="A18" s="300"/>
      <c r="B18" s="510"/>
      <c r="C18" s="510"/>
      <c r="D18" s="510"/>
      <c r="E18" s="510"/>
      <c r="F18" s="301"/>
    </row>
    <row r="19" spans="1:6" x14ac:dyDescent="0.3">
      <c r="A19" s="302"/>
      <c r="B19" s="303" t="s">
        <v>214</v>
      </c>
      <c r="C19" s="304">
        <v>349.51</v>
      </c>
      <c r="D19" s="304">
        <v>275.97000000000003</v>
      </c>
      <c r="E19" s="304">
        <v>275.97000000000003</v>
      </c>
      <c r="F19" s="305">
        <v>275.97000000000003</v>
      </c>
    </row>
    <row r="20" spans="1:6" x14ac:dyDescent="0.3">
      <c r="A20" s="302"/>
      <c r="B20" s="303" t="s">
        <v>215</v>
      </c>
      <c r="C20" s="304">
        <v>48694.97</v>
      </c>
      <c r="D20" s="304">
        <v>799.71</v>
      </c>
      <c r="E20" s="304">
        <v>799.71</v>
      </c>
      <c r="F20" s="305">
        <v>799.71</v>
      </c>
    </row>
    <row r="21" spans="1:6" x14ac:dyDescent="0.3">
      <c r="A21" s="302"/>
      <c r="B21" s="303" t="s">
        <v>216</v>
      </c>
      <c r="C21" s="304">
        <v>4128.8999999999996</v>
      </c>
      <c r="D21" s="304">
        <v>1002.65</v>
      </c>
      <c r="E21" s="304">
        <v>1002.65</v>
      </c>
      <c r="F21" s="305">
        <v>1002.65</v>
      </c>
    </row>
    <row r="22" spans="1:6" x14ac:dyDescent="0.3">
      <c r="A22" s="302"/>
      <c r="B22" s="303" t="s">
        <v>217</v>
      </c>
      <c r="C22" s="304">
        <v>11068.79</v>
      </c>
      <c r="D22" s="304">
        <v>993.52</v>
      </c>
      <c r="E22" s="304">
        <v>993.52</v>
      </c>
      <c r="F22" s="305">
        <v>993.52</v>
      </c>
    </row>
    <row r="23" spans="1:6" x14ac:dyDescent="0.3">
      <c r="A23" s="302"/>
      <c r="B23" s="303" t="s">
        <v>218</v>
      </c>
      <c r="C23" s="304">
        <v>2747.98</v>
      </c>
      <c r="D23" s="304">
        <v>341.57</v>
      </c>
      <c r="E23" s="304">
        <v>341.57</v>
      </c>
      <c r="F23" s="305">
        <v>341.57</v>
      </c>
    </row>
    <row r="24" spans="1:6" x14ac:dyDescent="0.3">
      <c r="A24" s="302"/>
      <c r="B24" s="303" t="s">
        <v>219</v>
      </c>
      <c r="C24" s="304">
        <v>518.29999999999995</v>
      </c>
      <c r="D24" s="304">
        <v>120.49</v>
      </c>
      <c r="E24" s="304">
        <v>120.49</v>
      </c>
      <c r="F24" s="305">
        <v>120.49</v>
      </c>
    </row>
    <row r="25" spans="1:6" x14ac:dyDescent="0.3">
      <c r="A25" s="302"/>
      <c r="B25" s="303" t="s">
        <v>220</v>
      </c>
      <c r="C25" s="304">
        <v>9328.84</v>
      </c>
      <c r="D25" s="304">
        <v>1325.24</v>
      </c>
      <c r="E25" s="304">
        <v>1325.24</v>
      </c>
      <c r="F25" s="305">
        <v>1325.24</v>
      </c>
    </row>
    <row r="26" spans="1:6" x14ac:dyDescent="0.3">
      <c r="A26" s="302"/>
      <c r="B26" s="303" t="s">
        <v>221</v>
      </c>
      <c r="C26" s="304">
        <v>2805.18</v>
      </c>
      <c r="D26" s="304">
        <v>296.89999999999998</v>
      </c>
      <c r="E26" s="304">
        <v>296.89999999999998</v>
      </c>
      <c r="F26" s="305">
        <v>296.89999999999998</v>
      </c>
    </row>
    <row r="27" spans="1:6" x14ac:dyDescent="0.3">
      <c r="A27" s="302"/>
      <c r="B27" s="303" t="s">
        <v>222</v>
      </c>
      <c r="C27" s="304">
        <v>0</v>
      </c>
      <c r="D27" s="304">
        <v>0</v>
      </c>
      <c r="E27" s="304">
        <v>0</v>
      </c>
      <c r="F27" s="305">
        <v>0</v>
      </c>
    </row>
    <row r="28" spans="1:6" x14ac:dyDescent="0.3">
      <c r="A28" s="302"/>
      <c r="B28" s="303" t="s">
        <v>223</v>
      </c>
      <c r="C28" s="304">
        <v>2697.86</v>
      </c>
      <c r="D28" s="304">
        <v>15.14</v>
      </c>
      <c r="E28" s="304">
        <v>15.14</v>
      </c>
      <c r="F28" s="305">
        <v>15.14</v>
      </c>
    </row>
    <row r="29" spans="1:6" x14ac:dyDescent="0.3">
      <c r="A29" s="302"/>
      <c r="B29" s="303" t="s">
        <v>224</v>
      </c>
      <c r="C29" s="304">
        <v>14745.56</v>
      </c>
      <c r="D29" s="304">
        <v>82.71</v>
      </c>
      <c r="E29" s="304">
        <v>82.71</v>
      </c>
      <c r="F29" s="305">
        <v>82.71</v>
      </c>
    </row>
    <row r="30" spans="1:6" x14ac:dyDescent="0.3">
      <c r="A30" s="302"/>
      <c r="B30" s="303" t="s">
        <v>225</v>
      </c>
      <c r="C30" s="304">
        <v>6361.32</v>
      </c>
      <c r="D30" s="304">
        <v>35.69</v>
      </c>
      <c r="E30" s="304">
        <v>35.69</v>
      </c>
      <c r="F30" s="305">
        <v>35.69</v>
      </c>
    </row>
    <row r="31" spans="1:6" x14ac:dyDescent="0.3">
      <c r="A31" s="302"/>
      <c r="B31" s="303" t="s">
        <v>184</v>
      </c>
      <c r="C31" s="304">
        <v>705.01</v>
      </c>
      <c r="D31" s="304">
        <v>3.88</v>
      </c>
      <c r="E31" s="304">
        <v>3.88</v>
      </c>
      <c r="F31" s="305">
        <v>3.88</v>
      </c>
    </row>
    <row r="32" spans="1:6" x14ac:dyDescent="0.3">
      <c r="A32" s="302"/>
      <c r="B32" s="303" t="s">
        <v>189</v>
      </c>
      <c r="C32" s="304">
        <v>649.52</v>
      </c>
      <c r="D32" s="304">
        <v>0.79</v>
      </c>
      <c r="E32" s="304">
        <v>0.79</v>
      </c>
      <c r="F32" s="305">
        <v>0.79</v>
      </c>
    </row>
    <row r="33" spans="1:6" x14ac:dyDescent="0.3">
      <c r="A33" s="302"/>
      <c r="B33" s="303" t="s">
        <v>196</v>
      </c>
      <c r="C33" s="304">
        <v>518.63</v>
      </c>
      <c r="D33" s="304">
        <v>2.54</v>
      </c>
      <c r="E33" s="304">
        <v>2.54</v>
      </c>
      <c r="F33" s="305">
        <v>2.54</v>
      </c>
    </row>
    <row r="34" spans="1:6" x14ac:dyDescent="0.3">
      <c r="A34" s="302"/>
      <c r="B34" s="303" t="s">
        <v>226</v>
      </c>
      <c r="C34" s="304">
        <v>0</v>
      </c>
      <c r="D34" s="304">
        <v>0</v>
      </c>
      <c r="E34" s="304">
        <v>0</v>
      </c>
      <c r="F34" s="305">
        <v>0</v>
      </c>
    </row>
    <row r="35" spans="1:6" x14ac:dyDescent="0.3">
      <c r="A35" s="302"/>
      <c r="B35" s="303" t="s">
        <v>227</v>
      </c>
      <c r="C35" s="304">
        <v>1330.21</v>
      </c>
      <c r="D35" s="304">
        <v>116.86</v>
      </c>
      <c r="E35" s="304">
        <v>116.86</v>
      </c>
      <c r="F35" s="305">
        <v>116.86</v>
      </c>
    </row>
    <row r="36" spans="1:6" ht="16.2" thickBot="1" x14ac:dyDescent="0.35">
      <c r="A36" s="302"/>
      <c r="B36" s="303" t="s">
        <v>228</v>
      </c>
      <c r="C36" s="304">
        <v>5355.54</v>
      </c>
      <c r="D36" s="304">
        <v>3436.95</v>
      </c>
      <c r="E36" s="304">
        <v>3436.95</v>
      </c>
      <c r="F36" s="305">
        <v>3436.95</v>
      </c>
    </row>
    <row r="37" spans="1:6" ht="16.5" customHeight="1" thickBot="1" x14ac:dyDescent="0.35">
      <c r="A37" s="306"/>
      <c r="B37" s="306" t="s">
        <v>229</v>
      </c>
      <c r="C37" s="307">
        <f>SUM(C$19:C36)</f>
        <v>112006.12</v>
      </c>
      <c r="D37" s="307">
        <f>SUM(D$19:D36)</f>
        <v>8850.6099999999988</v>
      </c>
      <c r="E37" s="307">
        <f>SUM(E$19:E36)</f>
        <v>8850.6099999999988</v>
      </c>
      <c r="F37" s="285">
        <f>SUM(F$19:F36)</f>
        <v>8850.6099999999988</v>
      </c>
    </row>
  </sheetData>
  <sheetProtection insertRows="0" deleteRows="0"/>
  <mergeCells count="15">
    <mergeCell ref="A16:F16"/>
    <mergeCell ref="B17:F17"/>
    <mergeCell ref="B18:E18"/>
    <mergeCell ref="A7:F7"/>
    <mergeCell ref="B11:F11"/>
    <mergeCell ref="A12:F12"/>
    <mergeCell ref="B13:F13"/>
    <mergeCell ref="A14:F14"/>
    <mergeCell ref="B15:F15"/>
    <mergeCell ref="A1:F1"/>
    <mergeCell ref="A2:F2"/>
    <mergeCell ref="A3:F3"/>
    <mergeCell ref="A4:F4"/>
    <mergeCell ref="A5:F5"/>
    <mergeCell ref="A6:F6"/>
  </mergeCells>
  <printOptions gridLines="1"/>
  <pageMargins left="0.5" right="0.5" top="0.5" bottom="0.5" header="0.25" footer="0.25"/>
  <pageSetup paperSize="9" scale="74" orientation="portrait" horizontalDpi="1200" verticalDpi="1200" r:id="rId1"/>
  <headerFooter>
    <oddHeader>&amp;LOFFICE OF HEALTH CARE ACCESS&amp;CANNUAL REPORTING&amp;RCHARLOTTE HUNGERFORD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Veyberman, Alla</cp:lastModifiedBy>
  <cp:lastPrinted>2016-07-26T18:31:27Z</cp:lastPrinted>
  <dcterms:created xsi:type="dcterms:W3CDTF">2016-07-26T18:28:55Z</dcterms:created>
  <dcterms:modified xsi:type="dcterms:W3CDTF">2016-07-27T14:57:53Z</dcterms:modified>
</cp:coreProperties>
</file>