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3040" windowHeight="9912"/>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Report18!$A$9:$C$50</definedName>
    <definedName name="_xlnm.Print_Area" localSheetId="10">Report19!$A$11:$F$31</definedName>
    <definedName name="_xlnm.Print_Area" localSheetId="11">Report19B!$A$11:$F$31</definedName>
    <definedName name="_xlnm.Print_Area" localSheetId="0">Report20!$A$11:$C$79</definedName>
    <definedName name="_xlnm.Print_Area" localSheetId="12">Report21!$A$11:$E$32</definedName>
    <definedName name="_xlnm.Print_Area" localSheetId="13">Report22!$A$11:$C$20</definedName>
    <definedName name="_xlnm.Print_Area" localSheetId="14">Report23!$A$9:$F$59</definedName>
    <definedName name="_xlnm.Print_Area" localSheetId="1">Report5!$A$10:$D$56</definedName>
    <definedName name="_xlnm.Print_Area" localSheetId="2">Report6!$A$10:$E$32</definedName>
    <definedName name="_xlnm.Print_Area" localSheetId="3">Report6A!$A$10:$F$27</definedName>
    <definedName name="_xlnm.Print_Area" localSheetId="4">Report7!$A$10:$D$27</definedName>
    <definedName name="_xlnm.Print_Area" localSheetId="5">Report8!$A$10:$D$27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F48" i="18"/>
  <c r="E48" i="18"/>
  <c r="E51" i="18"/>
  <c r="F46" i="18"/>
  <c r="D46" i="18"/>
  <c r="E46" i="18"/>
  <c r="C46" i="18"/>
  <c r="D45" i="18"/>
  <c r="C45" i="18"/>
  <c r="F45" i="18"/>
  <c r="F44" i="18"/>
  <c r="E44" i="18"/>
  <c r="F42" i="18"/>
  <c r="D42" i="18"/>
  <c r="E42" i="18"/>
  <c r="C42" i="18"/>
  <c r="F41" i="18"/>
  <c r="E41" i="18"/>
  <c r="F39" i="18"/>
  <c r="E39" i="18"/>
  <c r="F38" i="18"/>
  <c r="E38" i="18"/>
  <c r="F30" i="18"/>
  <c r="E30" i="18"/>
  <c r="E29" i="18"/>
  <c r="F29" i="18"/>
  <c r="E28" i="18"/>
  <c r="F28" i="18"/>
  <c r="E27" i="18"/>
  <c r="F27" i="18"/>
  <c r="D25" i="18"/>
  <c r="C25" i="18"/>
  <c r="E24" i="18"/>
  <c r="F24" i="18"/>
  <c r="E23" i="18"/>
  <c r="F23" i="18"/>
  <c r="E22" i="18"/>
  <c r="F22" i="18"/>
  <c r="D19" i="18"/>
  <c r="D20" i="18"/>
  <c r="C19" i="18"/>
  <c r="C20" i="18"/>
  <c r="F18" i="18"/>
  <c r="E18" i="18"/>
  <c r="D16" i="18"/>
  <c r="C16" i="18"/>
  <c r="E16" i="18"/>
  <c r="F15" i="18"/>
  <c r="E15" i="18"/>
  <c r="F13" i="18"/>
  <c r="E13" i="18"/>
  <c r="E12" i="18"/>
  <c r="F12" i="18"/>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36" i="10"/>
  <c r="E36" i="10"/>
  <c r="F35" i="10"/>
  <c r="D35" i="10"/>
  <c r="E35" i="10"/>
  <c r="C35" i="10"/>
  <c r="F34" i="10"/>
  <c r="E34" i="10"/>
  <c r="F33" i="10"/>
  <c r="E33" i="10"/>
  <c r="F32" i="10"/>
  <c r="E32" i="10"/>
  <c r="F31" i="10"/>
  <c r="E31" i="10"/>
  <c r="F30" i="10"/>
  <c r="E30" i="10"/>
  <c r="F27" i="10"/>
  <c r="E27" i="10"/>
  <c r="F26" i="10"/>
  <c r="D26" i="10"/>
  <c r="E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27" i="9"/>
  <c r="C27" i="8"/>
  <c r="F27" i="7"/>
  <c r="E30" i="6"/>
  <c r="E32" i="6"/>
  <c r="E25" i="6"/>
  <c r="E19" i="6"/>
  <c r="E14" i="6"/>
  <c r="D52" i="5"/>
  <c r="D49" i="5"/>
  <c r="D41" i="5"/>
  <c r="D33" i="5"/>
  <c r="D25" i="5"/>
  <c r="D51" i="5"/>
  <c r="D53" i="5"/>
  <c r="D17" i="5"/>
  <c r="E20" i="18"/>
  <c r="F20" i="18"/>
  <c r="F16" i="18"/>
  <c r="E19" i="18"/>
  <c r="F19" i="18"/>
  <c r="E45" i="18"/>
  <c r="E25" i="18"/>
  <c r="F25" i="18"/>
</calcChain>
</file>

<file path=xl/sharedStrings.xml><?xml version="1.0" encoding="utf-8"?>
<sst xmlns="http://schemas.openxmlformats.org/spreadsheetml/2006/main" count="708" uniqueCount="311">
  <si>
    <t>DAY KIMBALL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</si>
  <si>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</si>
  <si>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</si>
  <si>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</si>
  <si>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</si>
  <si>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</si>
  <si>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</si>
  <si>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</si>
  <si>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</si>
  <si>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</si>
  <si>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Affiliate Description</t>
  </si>
  <si>
    <t>HOSPITAL</t>
  </si>
  <si>
    <t xml:space="preserve">Affiliate type of service </t>
  </si>
  <si>
    <t>Hospital</t>
  </si>
  <si>
    <t>Tax Status</t>
  </si>
  <si>
    <t>Not for Profit</t>
  </si>
  <si>
    <t>Street Address</t>
  </si>
  <si>
    <t>320 POMFRET STREET</t>
  </si>
  <si>
    <t xml:space="preserve">Town </t>
  </si>
  <si>
    <t>PUTNAM</t>
  </si>
  <si>
    <t>State</t>
  </si>
  <si>
    <t>Connecticut</t>
  </si>
  <si>
    <t>Zip Code</t>
  </si>
  <si>
    <t xml:space="preserve">06260 - </t>
  </si>
  <si>
    <t>CEO Name</t>
  </si>
  <si>
    <t>ROBERT SMANIK</t>
  </si>
  <si>
    <t>CEO Title</t>
  </si>
  <si>
    <t>CEO/PRESIDENT</t>
  </si>
  <si>
    <t>CT Agent Name</t>
  </si>
  <si>
    <t>CT Agent Company</t>
  </si>
  <si>
    <t>CT Agent Company Street Address</t>
  </si>
  <si>
    <t xml:space="preserve">CT Agent Town </t>
  </si>
  <si>
    <t>CT Agent State</t>
  </si>
  <si>
    <t>CT Agent Zip Code</t>
  </si>
  <si>
    <t xml:space="preserve">B.      </t>
  </si>
  <si>
    <t>DAY KIMBALL HOMEMAKERS, INC.</t>
  </si>
  <si>
    <t>HOMEMAKER SERVICES</t>
  </si>
  <si>
    <t>Home Maker Services</t>
  </si>
  <si>
    <t>32 South Main Street, Putnam CT</t>
  </si>
  <si>
    <t>Putnam</t>
  </si>
  <si>
    <t>Renee Smith</t>
  </si>
  <si>
    <t>Executive Director</t>
  </si>
  <si>
    <t>Day Kimball Hospital</t>
  </si>
  <si>
    <t>320 Pomfret Street, Putnam CT</t>
  </si>
  <si>
    <t xml:space="preserve">C.      </t>
  </si>
  <si>
    <t>DAY KIMBALL MEDICAL GROUP INC.</t>
  </si>
  <si>
    <t>Medical Group</t>
  </si>
  <si>
    <t>Medical Practices</t>
  </si>
  <si>
    <t>320 Pomfret Street</t>
  </si>
  <si>
    <t>Robert Kleinbauer</t>
  </si>
  <si>
    <t>Vice-President</t>
  </si>
  <si>
    <t>Day Kimball Medical Group</t>
  </si>
  <si>
    <t xml:space="preserve">D.      </t>
  </si>
  <si>
    <t>PHYSICIAN SERVICES OF NORTHEAST CONNECTICUT, LLC</t>
  </si>
  <si>
    <t>Physician Services (inactive company)</t>
  </si>
  <si>
    <t>Physicians Services</t>
  </si>
  <si>
    <t>For Profit</t>
  </si>
  <si>
    <t>John Graham, MD</t>
  </si>
  <si>
    <t>President</t>
  </si>
  <si>
    <t>Physician Services of Northeast Connecticut, LLC</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</si>
  <si>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</si>
  <si>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</si>
  <si>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</si>
  <si>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</si>
  <si>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</si>
  <si>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</si>
  <si>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</si>
  <si>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</si>
  <si>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</si>
  <si>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</si>
  <si>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</si>
  <si>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</si>
  <si>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</si>
  <si>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</si>
  <si>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</si>
  <si>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</si>
  <si>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</si>
  <si>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</si>
  <si>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</si>
  <si>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</si>
  <si>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</si>
  <si>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</si>
  <si>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</si>
  <si>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</si>
  <si>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</si>
  <si>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</si>
  <si>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</si>
  <si>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</si>
  <si>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</si>
  <si>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</si>
  <si>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</si>
  <si>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</si>
  <si>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</si>
  <si>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</si>
  <si>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</si>
  <si>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
  </si>
  <si>
    <t>Nothing to Report</t>
  </si>
  <si>
    <t>Ending Unconsolidated Intercompany Balance:</t>
  </si>
  <si>
    <t>9/30/2015  </t>
  </si>
  <si>
    <t>B.</t>
  </si>
  <si>
    <t>C.</t>
  </si>
  <si>
    <t>Cash Transfer from hospital  </t>
  </si>
  <si>
    <t>09/30/2015</t>
  </si>
  <si>
    <t>Management Services  </t>
  </si>
  <si>
    <t>D.</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</si>
  <si>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</si>
  <si>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</si>
  <si>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</si>
  <si>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</si>
  <si>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</si>
  <si>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</si>
  <si>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</si>
  <si>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</si>
  <si>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</si>
  <si>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</si>
  <si>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</si>
  <si>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</si>
  <si>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</si>
  <si>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</si>
  <si>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</si>
  <si>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</si>
  <si>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</si>
  <si>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</si>
  <si>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</si>
  <si>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</si>
  <si>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</si>
  <si>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</si>
  <si>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</si>
  <si>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</si>
  <si>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</si>
  <si>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</si>
  <si>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</si>
  <si>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</si>
  <si>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</si>
  <si>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</si>
  <si>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</si>
  <si>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</si>
  <si>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</si>
  <si>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</si>
  <si>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</si>
  <si>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</si>
  <si>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</si>
  <si>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</si>
  <si>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</si>
  <si>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</si>
  <si>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</si>
  <si>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</si>
  <si>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</si>
  <si>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</si>
  <si>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</si>
  <si>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</si>
  <si>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</si>
  <si>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</si>
  <si>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</si>
  <si>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</si>
  <si>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</si>
  <si>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</si>
  <si>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</si>
  <si>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</si>
  <si>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</si>
  <si>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</si>
  <si>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</si>
  <si>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</si>
  <si>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</si>
  <si>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</si>
  <si>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</si>
  <si>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Unpaid balances are billed every 30 days, non-payment resulting in final notice at 90 days and written off to bad debt in 120 days.</t>
  </si>
  <si>
    <t>Hospital's processes and policies for compensating a Collection Agent for services rendered</t>
  </si>
  <si>
    <t>Billing statements from collections agencies based on percentage of amounts collected netted from remit when possible.</t>
  </si>
  <si>
    <t>Total Recovery Rate on accounts assigned (excluding Medicare accounts) to Collection Agents</t>
  </si>
  <si>
    <t>II.</t>
  </si>
  <si>
    <t>SPECIFIC COLLECTION AGENT INFORMATION</t>
  </si>
  <si>
    <t>A</t>
  </si>
  <si>
    <t xml:space="preserve">Collection Agent </t>
  </si>
  <si>
    <t>Collection Agent Name</t>
  </si>
  <si>
    <t>Marcam Associates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</si>
  <si>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</si>
  <si>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</si>
  <si>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</si>
  <si>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</si>
  <si>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</si>
  <si>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</si>
  <si>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</si>
  <si>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</si>
  <si>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Michalik, Bauer, Silvia &amp; Cicarillo, LLP</t>
  </si>
  <si>
    <t>C</t>
  </si>
  <si>
    <t>Tobin, Carberry, OMalley, Riley &amp; Selinger, PC</t>
  </si>
  <si>
    <t>D</t>
  </si>
  <si>
    <t>Merchants Association</t>
  </si>
  <si>
    <t>ANNUAL REPORTING</t>
  </si>
  <si>
    <t>REPORT 19 - SALARIES AND FRINGE BENEFITS OF THE TEN HIGHEST PAID HOSPITAL EMPLOYEES</t>
  </si>
  <si>
    <t>POSITION TITLE</t>
  </si>
  <si>
    <t>EMPLOYEE NAME</t>
  </si>
  <si>
    <t>SALARY</t>
  </si>
  <si>
    <t>FRINGE BENEFITS</t>
  </si>
  <si>
    <t>TOTAL</t>
  </si>
  <si>
    <t xml:space="preserve">1.         </t>
  </si>
  <si>
    <t>President &amp; CEO</t>
  </si>
  <si>
    <t>Robert Smanik</t>
  </si>
  <si>
    <t xml:space="preserve">2.         </t>
  </si>
  <si>
    <t>Chief Medical Officer</t>
  </si>
  <si>
    <t>John Graham</t>
  </si>
  <si>
    <t xml:space="preserve">3.         </t>
  </si>
  <si>
    <t>ICU Physician</t>
  </si>
  <si>
    <t>John Modica</t>
  </si>
  <si>
    <t xml:space="preserve">4.         </t>
  </si>
  <si>
    <t>Psychiatric Physician</t>
  </si>
  <si>
    <t>Sarah Jane De Asis</t>
  </si>
  <si>
    <t xml:space="preserve">5.         </t>
  </si>
  <si>
    <t>Ronald Gobeil</t>
  </si>
  <si>
    <t xml:space="preserve">6.         </t>
  </si>
  <si>
    <t>Chief Nursing Officer/Chief Operations Officer</t>
  </si>
  <si>
    <t>Donald St Onge</t>
  </si>
  <si>
    <t xml:space="preserve">7.         </t>
  </si>
  <si>
    <t>Corporate Controller</t>
  </si>
  <si>
    <t>Stephen Burke</t>
  </si>
  <si>
    <t xml:space="preserve">8.         </t>
  </si>
  <si>
    <t>Sr. VP of Patient Services</t>
  </si>
  <si>
    <t>John O Keefe</t>
  </si>
  <si>
    <t xml:space="preserve">9.         </t>
  </si>
  <si>
    <t>Clinical Coordinator</t>
  </si>
  <si>
    <t>Patricia McLaughlin</t>
  </si>
  <si>
    <t xml:space="preserve">10.         </t>
  </si>
  <si>
    <t>Amit Rathi</t>
  </si>
  <si>
    <t>REPORT 19B - SALARIES AND FRINGE BENEFITS OF THE TEN HIGHEST PAID HEALTH SYSTEM EMPLOYEES</t>
  </si>
  <si>
    <t>EMPLOYEE NAME AND COMPANY</t>
  </si>
  <si>
    <t>Robert Smanik - Day Kimball Hospital</t>
  </si>
  <si>
    <t>Hospitalist</t>
  </si>
  <si>
    <t>Richard Wilcon - Day Kimball Medical Group</t>
  </si>
  <si>
    <t>Maternial Fetal Medicine OB</t>
  </si>
  <si>
    <t>Andrew Mackenzie - Day Kimball Medical Group</t>
  </si>
  <si>
    <t>Primary Care Physician</t>
  </si>
  <si>
    <t>Sherry Kroll - Day Kimball Medical Group</t>
  </si>
  <si>
    <t>General Surgeon</t>
  </si>
  <si>
    <t>Richard David Mccallum - Day Kimball Medical Group</t>
  </si>
  <si>
    <t>Pulmonary Physician</t>
  </si>
  <si>
    <t>Pathmanathan Subakeesan - Day Kimball Medical Group</t>
  </si>
  <si>
    <t>Michael Baum - Day Kimball Medical Group</t>
  </si>
  <si>
    <t>OBGYN</t>
  </si>
  <si>
    <t>Steven Raheb - Day Kimball Medical Group</t>
  </si>
  <si>
    <t>Anthony Chieffalo - Day Kimball Medical Group</t>
  </si>
  <si>
    <t>Dermatologist</t>
  </si>
  <si>
    <t>Timothy Monahan - Day Kimball Medical Group</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</si>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</sst>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abSelected="1" zoomScale="75" workbookViewId="0">
      <selection activeCell="A28" sqref="A28"/>
    </sheetView>
  </sheetViews>
  <sheetFormatPr defaultColWidth="9.109375" defaultRowHeight="13.2" x14ac:dyDescent="0.25"/>
  <cols>
    <col min="1" max="1" width="6.5546875" style="1" bestFit="1" customWidth="1"/>
    <col min="2" max="2" width="37.6640625" style="1" customWidth="1"/>
    <col min="3" max="3" width="85" style="1" bestFit="1" customWidth="1"/>
    <col min="4" max="16384" width="9.109375" style="1"/>
  </cols>
  <sheetData>
    <row r="1" spans="1:3" x14ac:dyDescent="0.25">
      <c r="A1" s="462"/>
      <c r="B1" s="462"/>
      <c r="C1" s="462"/>
    </row>
    <row r="2" spans="1:3" ht="18" customHeight="1" x14ac:dyDescent="0.3">
      <c r="A2" s="463" t="s">
        <v>0</v>
      </c>
      <c r="B2" s="463"/>
      <c r="C2" s="463"/>
    </row>
    <row r="3" spans="1:3" ht="18" customHeight="1" x14ac:dyDescent="0.3">
      <c r="A3" s="461" t="s">
        <v>1</v>
      </c>
      <c r="B3" s="461"/>
      <c r="C3" s="461"/>
    </row>
    <row r="4" spans="1:3" ht="18" customHeight="1" x14ac:dyDescent="0.3">
      <c r="A4" s="461" t="s">
        <v>2</v>
      </c>
      <c r="B4" s="461"/>
      <c r="C4" s="461"/>
    </row>
    <row r="5" spans="1:3" ht="15.75" customHeight="1" x14ac:dyDescent="0.3">
      <c r="A5" s="461" t="s">
        <v>3</v>
      </c>
      <c r="B5" s="461"/>
      <c r="C5" s="461"/>
    </row>
    <row r="6" spans="1:3" ht="15.75" customHeight="1" x14ac:dyDescent="0.3">
      <c r="A6" s="461" t="s">
        <v>4</v>
      </c>
      <c r="B6" s="461"/>
      <c r="C6" s="461"/>
    </row>
    <row r="7" spans="1:3" ht="16.5" customHeight="1" thickBot="1" x14ac:dyDescent="0.35">
      <c r="A7" s="461"/>
      <c r="B7" s="461"/>
      <c r="C7" s="461"/>
    </row>
    <row r="8" spans="1:3" ht="15.75" customHeight="1" x14ac:dyDescent="0.3">
      <c r="A8" s="3">
        <v>-1</v>
      </c>
      <c r="B8" s="4">
        <v>-2</v>
      </c>
      <c r="C8" s="5">
        <v>-3</v>
      </c>
    </row>
    <row r="9" spans="1:3" ht="15.75" customHeight="1" x14ac:dyDescent="0.3">
      <c r="A9" s="6"/>
      <c r="B9" s="7"/>
      <c r="C9" s="8"/>
    </row>
    <row r="10" spans="1:3" s="12" customFormat="1" ht="16.5" customHeight="1" thickBot="1" x14ac:dyDescent="0.35">
      <c r="A10" s="9" t="s">
        <v>5</v>
      </c>
      <c r="B10" s="10" t="s">
        <v>6</v>
      </c>
      <c r="C10" s="11" t="s">
        <v>7</v>
      </c>
    </row>
    <row r="11" spans="1:3" ht="15.75" customHeight="1" x14ac:dyDescent="0.3">
      <c r="A11" s="13"/>
      <c r="B11" s="14"/>
      <c r="C11" s="15"/>
    </row>
    <row r="12" spans="1:3" ht="27.15" customHeight="1" x14ac:dyDescent="0.25">
      <c r="A12" s="16" t="s">
        <v>8</v>
      </c>
      <c r="B12" s="17" t="s">
        <v>9</v>
      </c>
      <c r="C12" s="18" t="s">
        <v>0</v>
      </c>
    </row>
    <row r="13" spans="1:3" ht="38.25" customHeight="1" x14ac:dyDescent="0.25">
      <c r="A13" s="19">
        <v>1</v>
      </c>
      <c r="B13" s="20" t="s">
        <v>10</v>
      </c>
      <c r="C13" s="21" t="s">
        <v>11</v>
      </c>
    </row>
    <row r="14" spans="1:3" ht="14.25" customHeight="1" x14ac:dyDescent="0.25">
      <c r="A14" s="19">
        <v>2</v>
      </c>
      <c r="B14" s="22" t="s">
        <v>12</v>
      </c>
      <c r="C14" s="21" t="s">
        <v>13</v>
      </c>
    </row>
    <row r="15" spans="1:3" ht="14.25" customHeight="1" x14ac:dyDescent="0.25">
      <c r="A15" s="19">
        <v>3</v>
      </c>
      <c r="B15" s="22" t="s">
        <v>14</v>
      </c>
      <c r="C15" s="23" t="s">
        <v>15</v>
      </c>
    </row>
    <row r="16" spans="1:3" ht="14.25" customHeight="1" x14ac:dyDescent="0.25">
      <c r="A16" s="19">
        <v>4</v>
      </c>
      <c r="B16" s="20" t="s">
        <v>16</v>
      </c>
      <c r="C16" s="21" t="s">
        <v>17</v>
      </c>
    </row>
    <row r="17" spans="1:3" ht="14.25" customHeight="1" x14ac:dyDescent="0.25">
      <c r="A17" s="19">
        <v>5</v>
      </c>
      <c r="B17" s="20" t="s">
        <v>18</v>
      </c>
      <c r="C17" s="21" t="s">
        <v>19</v>
      </c>
    </row>
    <row r="18" spans="1:3" ht="14.25" customHeight="1" x14ac:dyDescent="0.25">
      <c r="A18" s="19">
        <v>6</v>
      </c>
      <c r="B18" s="20" t="s">
        <v>20</v>
      </c>
      <c r="C18" s="24" t="s">
        <v>21</v>
      </c>
    </row>
    <row r="19" spans="1:3" ht="14.25" customHeight="1" x14ac:dyDescent="0.25">
      <c r="A19" s="19">
        <v>7</v>
      </c>
      <c r="B19" s="20" t="s">
        <v>22</v>
      </c>
      <c r="C19" s="21" t="s">
        <v>23</v>
      </c>
    </row>
    <row r="20" spans="1:3" ht="14.25" customHeight="1" x14ac:dyDescent="0.25">
      <c r="A20" s="19">
        <v>8</v>
      </c>
      <c r="B20" s="20" t="s">
        <v>24</v>
      </c>
      <c r="C20" s="21" t="s">
        <v>25</v>
      </c>
    </row>
    <row r="21" spans="1:3" ht="14.25" customHeight="1" x14ac:dyDescent="0.25">
      <c r="A21" s="19">
        <v>9</v>
      </c>
      <c r="B21" s="20" t="s">
        <v>26</v>
      </c>
      <c r="C21" s="21" t="s">
        <v>27</v>
      </c>
    </row>
    <row r="22" spans="1:3" ht="14.25" customHeight="1" x14ac:dyDescent="0.25">
      <c r="A22" s="19">
        <v>10</v>
      </c>
      <c r="B22" s="20" t="s">
        <v>28</v>
      </c>
      <c r="C22" s="21" t="s">
        <v>0</v>
      </c>
    </row>
    <row r="23" spans="1:3" ht="14.25" customHeight="1" x14ac:dyDescent="0.25">
      <c r="A23" s="19">
        <v>11</v>
      </c>
      <c r="B23" s="20" t="s">
        <v>29</v>
      </c>
      <c r="C23" s="21" t="s">
        <v>0</v>
      </c>
    </row>
    <row r="24" spans="1:3" ht="14.25" customHeight="1" x14ac:dyDescent="0.25">
      <c r="A24" s="19">
        <v>12</v>
      </c>
      <c r="B24" s="20" t="s">
        <v>30</v>
      </c>
      <c r="C24" s="21" t="s">
        <v>17</v>
      </c>
    </row>
    <row r="25" spans="1:3" ht="14.25" customHeight="1" x14ac:dyDescent="0.25">
      <c r="A25" s="19">
        <v>13</v>
      </c>
      <c r="B25" s="20" t="s">
        <v>31</v>
      </c>
      <c r="C25" s="21" t="s">
        <v>19</v>
      </c>
    </row>
    <row r="26" spans="1:3" ht="14.25" customHeight="1" x14ac:dyDescent="0.25">
      <c r="A26" s="19">
        <v>14</v>
      </c>
      <c r="B26" s="20" t="s">
        <v>32</v>
      </c>
      <c r="C26" s="24" t="s">
        <v>21</v>
      </c>
    </row>
    <row r="27" spans="1:3" ht="15" customHeight="1" thickBot="1" x14ac:dyDescent="0.3">
      <c r="A27" s="25">
        <v>15</v>
      </c>
      <c r="B27" s="26" t="s">
        <v>33</v>
      </c>
      <c r="C27" s="27" t="s">
        <v>23</v>
      </c>
    </row>
    <row r="28" spans="1:3" ht="15.75" customHeight="1" x14ac:dyDescent="0.3">
      <c r="A28" s="13"/>
      <c r="B28" s="14"/>
      <c r="C28" s="15"/>
    </row>
    <row r="29" spans="1:3" ht="27.15" customHeight="1" x14ac:dyDescent="0.25">
      <c r="A29" s="16" t="s">
        <v>34</v>
      </c>
      <c r="B29" s="17" t="s">
        <v>9</v>
      </c>
      <c r="C29" s="18" t="s">
        <v>35</v>
      </c>
    </row>
    <row r="30" spans="1:3" ht="38.25" customHeight="1" x14ac:dyDescent="0.25">
      <c r="A30" s="19">
        <v>1</v>
      </c>
      <c r="B30" s="20" t="s">
        <v>10</v>
      </c>
      <c r="C30" s="21" t="s">
        <v>36</v>
      </c>
    </row>
    <row r="31" spans="1:3" ht="14.25" customHeight="1" x14ac:dyDescent="0.25">
      <c r="A31" s="19">
        <v>2</v>
      </c>
      <c r="B31" s="22" t="s">
        <v>12</v>
      </c>
      <c r="C31" s="21" t="s">
        <v>37</v>
      </c>
    </row>
    <row r="32" spans="1:3" ht="14.25" customHeight="1" x14ac:dyDescent="0.25">
      <c r="A32" s="19">
        <v>3</v>
      </c>
      <c r="B32" s="22" t="s">
        <v>14</v>
      </c>
      <c r="C32" s="23" t="s">
        <v>15</v>
      </c>
    </row>
    <row r="33" spans="1:3" ht="14.25" customHeight="1" x14ac:dyDescent="0.25">
      <c r="A33" s="19">
        <v>4</v>
      </c>
      <c r="B33" s="20" t="s">
        <v>16</v>
      </c>
      <c r="C33" s="21" t="s">
        <v>38</v>
      </c>
    </row>
    <row r="34" spans="1:3" ht="14.25" customHeight="1" x14ac:dyDescent="0.25">
      <c r="A34" s="19">
        <v>5</v>
      </c>
      <c r="B34" s="20" t="s">
        <v>18</v>
      </c>
      <c r="C34" s="21" t="s">
        <v>39</v>
      </c>
    </row>
    <row r="35" spans="1:3" ht="14.25" customHeight="1" x14ac:dyDescent="0.25">
      <c r="A35" s="19">
        <v>6</v>
      </c>
      <c r="B35" s="20" t="s">
        <v>20</v>
      </c>
      <c r="C35" s="24" t="s">
        <v>21</v>
      </c>
    </row>
    <row r="36" spans="1:3" ht="14.25" customHeight="1" x14ac:dyDescent="0.25">
      <c r="A36" s="19">
        <v>7</v>
      </c>
      <c r="B36" s="20" t="s">
        <v>22</v>
      </c>
      <c r="C36" s="21" t="s">
        <v>23</v>
      </c>
    </row>
    <row r="37" spans="1:3" ht="14.25" customHeight="1" x14ac:dyDescent="0.25">
      <c r="A37" s="19">
        <v>8</v>
      </c>
      <c r="B37" s="20" t="s">
        <v>24</v>
      </c>
      <c r="C37" s="21" t="s">
        <v>40</v>
      </c>
    </row>
    <row r="38" spans="1:3" ht="14.25" customHeight="1" x14ac:dyDescent="0.25">
      <c r="A38" s="19">
        <v>9</v>
      </c>
      <c r="B38" s="20" t="s">
        <v>26</v>
      </c>
      <c r="C38" s="21" t="s">
        <v>41</v>
      </c>
    </row>
    <row r="39" spans="1:3" ht="14.25" customHeight="1" x14ac:dyDescent="0.25">
      <c r="A39" s="19">
        <v>10</v>
      </c>
      <c r="B39" s="20" t="s">
        <v>28</v>
      </c>
      <c r="C39" s="21" t="s">
        <v>42</v>
      </c>
    </row>
    <row r="40" spans="1:3" ht="14.25" customHeight="1" x14ac:dyDescent="0.25">
      <c r="A40" s="19">
        <v>11</v>
      </c>
      <c r="B40" s="20" t="s">
        <v>29</v>
      </c>
      <c r="C40" s="21" t="s">
        <v>42</v>
      </c>
    </row>
    <row r="41" spans="1:3" ht="14.25" customHeight="1" x14ac:dyDescent="0.25">
      <c r="A41" s="19">
        <v>12</v>
      </c>
      <c r="B41" s="20" t="s">
        <v>30</v>
      </c>
      <c r="C41" s="21" t="s">
        <v>43</v>
      </c>
    </row>
    <row r="42" spans="1:3" ht="14.25" customHeight="1" x14ac:dyDescent="0.25">
      <c r="A42" s="19">
        <v>13</v>
      </c>
      <c r="B42" s="20" t="s">
        <v>31</v>
      </c>
      <c r="C42" s="21" t="s">
        <v>39</v>
      </c>
    </row>
    <row r="43" spans="1:3" ht="14.25" customHeight="1" x14ac:dyDescent="0.25">
      <c r="A43" s="19">
        <v>14</v>
      </c>
      <c r="B43" s="20" t="s">
        <v>32</v>
      </c>
      <c r="C43" s="24" t="s">
        <v>21</v>
      </c>
    </row>
    <row r="44" spans="1:3" ht="15" customHeight="1" thickBot="1" x14ac:dyDescent="0.3">
      <c r="A44" s="25">
        <v>15</v>
      </c>
      <c r="B44" s="26" t="s">
        <v>33</v>
      </c>
      <c r="C44" s="27" t="s">
        <v>23</v>
      </c>
    </row>
    <row r="45" spans="1:3" ht="15.75" customHeight="1" x14ac:dyDescent="0.3">
      <c r="A45" s="13"/>
      <c r="B45" s="14"/>
      <c r="C45" s="15"/>
    </row>
    <row r="46" spans="1:3" ht="27.15" customHeight="1" x14ac:dyDescent="0.25">
      <c r="A46" s="16" t="s">
        <v>44</v>
      </c>
      <c r="B46" s="17" t="s">
        <v>9</v>
      </c>
      <c r="C46" s="18" t="s">
        <v>45</v>
      </c>
    </row>
    <row r="47" spans="1:3" ht="38.25" customHeight="1" x14ac:dyDescent="0.25">
      <c r="A47" s="19">
        <v>1</v>
      </c>
      <c r="B47" s="20" t="s">
        <v>10</v>
      </c>
      <c r="C47" s="21" t="s">
        <v>46</v>
      </c>
    </row>
    <row r="48" spans="1:3" ht="14.25" customHeight="1" x14ac:dyDescent="0.25">
      <c r="A48" s="19">
        <v>2</v>
      </c>
      <c r="B48" s="22" t="s">
        <v>12</v>
      </c>
      <c r="C48" s="21" t="s">
        <v>47</v>
      </c>
    </row>
    <row r="49" spans="1:3" ht="14.25" customHeight="1" x14ac:dyDescent="0.25">
      <c r="A49" s="19">
        <v>3</v>
      </c>
      <c r="B49" s="22" t="s">
        <v>14</v>
      </c>
      <c r="C49" s="23" t="s">
        <v>15</v>
      </c>
    </row>
    <row r="50" spans="1:3" ht="14.25" customHeight="1" x14ac:dyDescent="0.25">
      <c r="A50" s="19">
        <v>4</v>
      </c>
      <c r="B50" s="20" t="s">
        <v>16</v>
      </c>
      <c r="C50" s="21" t="s">
        <v>48</v>
      </c>
    </row>
    <row r="51" spans="1:3" ht="14.25" customHeight="1" x14ac:dyDescent="0.25">
      <c r="A51" s="19">
        <v>5</v>
      </c>
      <c r="B51" s="20" t="s">
        <v>18</v>
      </c>
      <c r="C51" s="21" t="s">
        <v>39</v>
      </c>
    </row>
    <row r="52" spans="1:3" ht="14.25" customHeight="1" x14ac:dyDescent="0.25">
      <c r="A52" s="19">
        <v>6</v>
      </c>
      <c r="B52" s="20" t="s">
        <v>20</v>
      </c>
      <c r="C52" s="24" t="s">
        <v>21</v>
      </c>
    </row>
    <row r="53" spans="1:3" ht="14.25" customHeight="1" x14ac:dyDescent="0.25">
      <c r="A53" s="19">
        <v>7</v>
      </c>
      <c r="B53" s="20" t="s">
        <v>22</v>
      </c>
      <c r="C53" s="21" t="s">
        <v>23</v>
      </c>
    </row>
    <row r="54" spans="1:3" ht="14.25" customHeight="1" x14ac:dyDescent="0.25">
      <c r="A54" s="19">
        <v>8</v>
      </c>
      <c r="B54" s="20" t="s">
        <v>24</v>
      </c>
      <c r="C54" s="21" t="s">
        <v>49</v>
      </c>
    </row>
    <row r="55" spans="1:3" ht="14.25" customHeight="1" x14ac:dyDescent="0.25">
      <c r="A55" s="19">
        <v>9</v>
      </c>
      <c r="B55" s="20" t="s">
        <v>26</v>
      </c>
      <c r="C55" s="21" t="s">
        <v>50</v>
      </c>
    </row>
    <row r="56" spans="1:3" ht="14.25" customHeight="1" x14ac:dyDescent="0.25">
      <c r="A56" s="19">
        <v>10</v>
      </c>
      <c r="B56" s="20" t="s">
        <v>28</v>
      </c>
      <c r="C56" s="21" t="s">
        <v>51</v>
      </c>
    </row>
    <row r="57" spans="1:3" ht="14.25" customHeight="1" x14ac:dyDescent="0.25">
      <c r="A57" s="19">
        <v>11</v>
      </c>
      <c r="B57" s="20" t="s">
        <v>29</v>
      </c>
      <c r="C57" s="21" t="s">
        <v>51</v>
      </c>
    </row>
    <row r="58" spans="1:3" ht="14.25" customHeight="1" x14ac:dyDescent="0.25">
      <c r="A58" s="19">
        <v>12</v>
      </c>
      <c r="B58" s="20" t="s">
        <v>30</v>
      </c>
      <c r="C58" s="21" t="s">
        <v>48</v>
      </c>
    </row>
    <row r="59" spans="1:3" ht="14.25" customHeight="1" x14ac:dyDescent="0.25">
      <c r="A59" s="19">
        <v>13</v>
      </c>
      <c r="B59" s="20" t="s">
        <v>31</v>
      </c>
      <c r="C59" s="21" t="s">
        <v>39</v>
      </c>
    </row>
    <row r="60" spans="1:3" ht="14.25" customHeight="1" x14ac:dyDescent="0.25">
      <c r="A60" s="19">
        <v>14</v>
      </c>
      <c r="B60" s="20" t="s">
        <v>32</v>
      </c>
      <c r="C60" s="24" t="s">
        <v>21</v>
      </c>
    </row>
    <row r="61" spans="1:3" ht="15" customHeight="1" thickBot="1" x14ac:dyDescent="0.3">
      <c r="A61" s="25">
        <v>15</v>
      </c>
      <c r="B61" s="26" t="s">
        <v>33</v>
      </c>
      <c r="C61" s="27" t="s">
        <v>23</v>
      </c>
    </row>
    <row r="62" spans="1:3" ht="15.75" customHeight="1" x14ac:dyDescent="0.3">
      <c r="A62" s="13"/>
      <c r="B62" s="14"/>
      <c r="C62" s="15"/>
    </row>
    <row r="63" spans="1:3" ht="27.15" customHeight="1" x14ac:dyDescent="0.25">
      <c r="A63" s="16" t="s">
        <v>52</v>
      </c>
      <c r="B63" s="17" t="s">
        <v>9</v>
      </c>
      <c r="C63" s="18" t="s">
        <v>53</v>
      </c>
    </row>
    <row r="64" spans="1:3" ht="38.25" customHeight="1" x14ac:dyDescent="0.25">
      <c r="A64" s="19">
        <v>1</v>
      </c>
      <c r="B64" s="20" t="s">
        <v>10</v>
      </c>
      <c r="C64" s="21" t="s">
        <v>54</v>
      </c>
    </row>
    <row r="65" spans="1:4" ht="14.25" customHeight="1" x14ac:dyDescent="0.25">
      <c r="A65" s="19">
        <v>2</v>
      </c>
      <c r="B65" s="22" t="s">
        <v>12</v>
      </c>
      <c r="C65" s="21" t="s">
        <v>55</v>
      </c>
    </row>
    <row r="66" spans="1:4" ht="14.25" customHeight="1" x14ac:dyDescent="0.25">
      <c r="A66" s="19">
        <v>3</v>
      </c>
      <c r="B66" s="22" t="s">
        <v>14</v>
      </c>
      <c r="C66" s="23" t="s">
        <v>56</v>
      </c>
    </row>
    <row r="67" spans="1:4" ht="14.25" customHeight="1" x14ac:dyDescent="0.25">
      <c r="A67" s="19">
        <v>4</v>
      </c>
      <c r="B67" s="20" t="s">
        <v>16</v>
      </c>
      <c r="C67" s="21" t="s">
        <v>48</v>
      </c>
    </row>
    <row r="68" spans="1:4" ht="14.25" customHeight="1" x14ac:dyDescent="0.25">
      <c r="A68" s="19">
        <v>5</v>
      </c>
      <c r="B68" s="20" t="s">
        <v>18</v>
      </c>
      <c r="C68" s="21" t="s">
        <v>39</v>
      </c>
    </row>
    <row r="69" spans="1:4" ht="14.25" customHeight="1" x14ac:dyDescent="0.25">
      <c r="A69" s="19">
        <v>6</v>
      </c>
      <c r="B69" s="20" t="s">
        <v>20</v>
      </c>
      <c r="C69" s="24" t="s">
        <v>21</v>
      </c>
    </row>
    <row r="70" spans="1:4" ht="14.25" customHeight="1" x14ac:dyDescent="0.25">
      <c r="A70" s="19">
        <v>7</v>
      </c>
      <c r="B70" s="20" t="s">
        <v>22</v>
      </c>
      <c r="C70" s="21" t="s">
        <v>23</v>
      </c>
    </row>
    <row r="71" spans="1:4" ht="14.25" customHeight="1" x14ac:dyDescent="0.25">
      <c r="A71" s="19">
        <v>8</v>
      </c>
      <c r="B71" s="20" t="s">
        <v>24</v>
      </c>
      <c r="C71" s="21" t="s">
        <v>57</v>
      </c>
    </row>
    <row r="72" spans="1:4" ht="14.25" customHeight="1" x14ac:dyDescent="0.25">
      <c r="A72" s="19">
        <v>9</v>
      </c>
      <c r="B72" s="20" t="s">
        <v>26</v>
      </c>
      <c r="C72" s="21" t="s">
        <v>58</v>
      </c>
    </row>
    <row r="73" spans="1:4" ht="14.25" customHeight="1" x14ac:dyDescent="0.25">
      <c r="A73" s="19">
        <v>10</v>
      </c>
      <c r="B73" s="20" t="s">
        <v>28</v>
      </c>
      <c r="C73" s="21" t="s">
        <v>59</v>
      </c>
    </row>
    <row r="74" spans="1:4" ht="14.25" customHeight="1" x14ac:dyDescent="0.25">
      <c r="A74" s="19">
        <v>11</v>
      </c>
      <c r="B74" s="20" t="s">
        <v>29</v>
      </c>
      <c r="C74" s="21" t="s">
        <v>59</v>
      </c>
    </row>
    <row r="75" spans="1:4" ht="14.25" customHeight="1" x14ac:dyDescent="0.25">
      <c r="A75" s="19">
        <v>12</v>
      </c>
      <c r="B75" s="20" t="s">
        <v>30</v>
      </c>
      <c r="C75" s="21" t="s">
        <v>48</v>
      </c>
    </row>
    <row r="76" spans="1:4" ht="14.25" customHeight="1" x14ac:dyDescent="0.25">
      <c r="A76" s="19">
        <v>13</v>
      </c>
      <c r="B76" s="20" t="s">
        <v>31</v>
      </c>
      <c r="C76" s="21" t="s">
        <v>39</v>
      </c>
    </row>
    <row r="77" spans="1:4" ht="14.25" customHeight="1" x14ac:dyDescent="0.25">
      <c r="A77" s="19">
        <v>14</v>
      </c>
      <c r="B77" s="20" t="s">
        <v>32</v>
      </c>
      <c r="C77" s="24" t="s">
        <v>21</v>
      </c>
    </row>
    <row r="78" spans="1:4" ht="15" customHeight="1" thickBot="1" x14ac:dyDescent="0.3">
      <c r="A78" s="25">
        <v>15</v>
      </c>
      <c r="B78" s="26" t="s">
        <v>33</v>
      </c>
      <c r="C78" s="27" t="s">
        <v>23</v>
      </c>
    </row>
    <row r="79" spans="1:4" ht="15.6" x14ac:dyDescent="0.3">
      <c r="A79" s="28" t="s">
        <v>60</v>
      </c>
      <c r="B79" s="28"/>
      <c r="C79" s="28" t="s">
        <v>61</v>
      </c>
      <c r="D79"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headerFooter>
    <oddHeader>&amp;LOFFICE OF HEALTH CARE ACCESS&amp;CANNUAL REPORTING&amp;RDAY KIMBALL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A28" sqref="A28"/>
    </sheetView>
  </sheetViews>
  <sheetFormatPr defaultColWidth="9.109375" defaultRowHeight="15" x14ac:dyDescent="0.25"/>
  <cols>
    <col min="1" max="1" width="8.88671875" style="301" bestFit="1" customWidth="1"/>
    <col min="2" max="2" width="62.5546875" style="301" customWidth="1"/>
    <col min="3" max="3" width="78.5546875" style="301" customWidth="1"/>
    <col min="4" max="16384" width="9.109375" style="301"/>
  </cols>
  <sheetData>
    <row r="1" spans="1:3" ht="15.6" x14ac:dyDescent="0.3">
      <c r="A1" s="300"/>
      <c r="B1" s="505"/>
      <c r="C1" s="505"/>
    </row>
    <row r="2" spans="1:3" ht="15.6" x14ac:dyDescent="0.3">
      <c r="A2" s="505" t="s">
        <v>0</v>
      </c>
      <c r="B2" s="505"/>
      <c r="C2" s="505"/>
    </row>
    <row r="3" spans="1:3" ht="15.6" x14ac:dyDescent="0.3">
      <c r="A3" s="505" t="s">
        <v>1</v>
      </c>
      <c r="B3" s="505"/>
      <c r="C3" s="505"/>
    </row>
    <row r="4" spans="1:3" ht="15.6" x14ac:dyDescent="0.3">
      <c r="A4" s="505" t="s">
        <v>62</v>
      </c>
      <c r="B4" s="505"/>
      <c r="C4" s="505"/>
    </row>
    <row r="5" spans="1:3" ht="15.6" x14ac:dyDescent="0.3">
      <c r="A5" s="505" t="s">
        <v>161</v>
      </c>
      <c r="B5" s="505"/>
      <c r="C5" s="505"/>
    </row>
    <row r="6" spans="1:3" ht="13.5" customHeight="1" thickBot="1" x14ac:dyDescent="0.35">
      <c r="A6" s="302"/>
      <c r="B6" s="506"/>
      <c r="C6" s="506"/>
    </row>
    <row r="7" spans="1:3" ht="15.6" x14ac:dyDescent="0.3">
      <c r="A7" s="303">
        <v>-1</v>
      </c>
      <c r="B7" s="304">
        <v>-2</v>
      </c>
      <c r="C7" s="305">
        <v>-3</v>
      </c>
    </row>
    <row r="8" spans="1:3" ht="15.6" customHeight="1" thickBot="1" x14ac:dyDescent="0.3">
      <c r="A8" s="306" t="s">
        <v>5</v>
      </c>
      <c r="B8" s="307" t="s">
        <v>6</v>
      </c>
      <c r="C8" s="307" t="s">
        <v>162</v>
      </c>
    </row>
    <row r="9" spans="1:3" ht="15.75" customHeight="1" x14ac:dyDescent="0.3">
      <c r="A9" s="308"/>
      <c r="B9" s="309"/>
      <c r="C9" s="310"/>
    </row>
    <row r="10" spans="1:3" ht="15.75" customHeight="1" thickBot="1" x14ac:dyDescent="0.3">
      <c r="A10" s="311" t="s">
        <v>163</v>
      </c>
      <c r="B10" s="312" t="s">
        <v>164</v>
      </c>
      <c r="C10" s="307"/>
    </row>
    <row r="11" spans="1:3" s="316" customFormat="1" ht="75" customHeight="1" x14ac:dyDescent="0.25">
      <c r="A11" s="313" t="s">
        <v>92</v>
      </c>
      <c r="B11" s="314" t="s">
        <v>165</v>
      </c>
      <c r="C11" s="315" t="s">
        <v>166</v>
      </c>
    </row>
    <row r="12" spans="1:3" s="316" customFormat="1" ht="30" x14ac:dyDescent="0.25">
      <c r="A12" s="317" t="s">
        <v>99</v>
      </c>
      <c r="B12" s="314" t="s">
        <v>167</v>
      </c>
      <c r="C12" s="318" t="s">
        <v>168</v>
      </c>
    </row>
    <row r="13" spans="1:3" s="316" customFormat="1" ht="30" x14ac:dyDescent="0.25">
      <c r="A13" s="319" t="s">
        <v>100</v>
      </c>
      <c r="B13" s="320" t="s">
        <v>169</v>
      </c>
      <c r="C13" s="321">
        <v>0.25019999999999998</v>
      </c>
    </row>
    <row r="14" spans="1:3" ht="13.5" customHeight="1" thickBot="1" x14ac:dyDescent="0.3">
      <c r="A14" s="322"/>
      <c r="B14" s="323"/>
      <c r="C14" s="324"/>
    </row>
    <row r="15" spans="1:3" s="316" customFormat="1" ht="16.5" customHeight="1" thickBot="1" x14ac:dyDescent="0.3">
      <c r="A15" s="325" t="s">
        <v>170</v>
      </c>
      <c r="B15" s="326" t="s">
        <v>171</v>
      </c>
      <c r="C15" s="327"/>
    </row>
    <row r="16" spans="1:3" s="316" customFormat="1" ht="15.6" x14ac:dyDescent="0.25">
      <c r="A16" s="328" t="s">
        <v>172</v>
      </c>
      <c r="B16" s="329" t="s">
        <v>173</v>
      </c>
      <c r="C16" s="330"/>
    </row>
    <row r="17" spans="1:3" s="316" customFormat="1" x14ac:dyDescent="0.25">
      <c r="A17" s="331">
        <v>1</v>
      </c>
      <c r="B17" s="314" t="s">
        <v>174</v>
      </c>
      <c r="C17" s="332" t="s">
        <v>175</v>
      </c>
    </row>
    <row r="18" spans="1:3" s="316" customFormat="1" x14ac:dyDescent="0.25">
      <c r="A18" s="331">
        <v>2</v>
      </c>
      <c r="B18" s="333" t="s">
        <v>176</v>
      </c>
      <c r="C18" s="332" t="s">
        <v>177</v>
      </c>
    </row>
    <row r="19" spans="1:3" s="316" customFormat="1" x14ac:dyDescent="0.25">
      <c r="A19" s="331">
        <v>3</v>
      </c>
      <c r="B19" s="333" t="s">
        <v>178</v>
      </c>
      <c r="C19" s="332" t="s">
        <v>179</v>
      </c>
    </row>
    <row r="20" spans="1:3" s="316" customFormat="1" ht="75" customHeight="1" x14ac:dyDescent="0.25">
      <c r="A20" s="331">
        <v>4</v>
      </c>
      <c r="B20" s="333" t="s">
        <v>180</v>
      </c>
      <c r="C20" s="332" t="s">
        <v>166</v>
      </c>
    </row>
    <row r="21" spans="1:3" s="316" customFormat="1" ht="75" customHeight="1" x14ac:dyDescent="0.25">
      <c r="A21" s="331">
        <v>5</v>
      </c>
      <c r="B21" s="333" t="s">
        <v>181</v>
      </c>
      <c r="C21" s="332" t="s">
        <v>168</v>
      </c>
    </row>
    <row r="22" spans="1:3" s="316" customFormat="1" ht="30" x14ac:dyDescent="0.25">
      <c r="A22" s="334">
        <v>6</v>
      </c>
      <c r="B22" s="333" t="s">
        <v>182</v>
      </c>
      <c r="C22" s="335">
        <v>0.3962</v>
      </c>
    </row>
    <row r="23" spans="1:3" s="339" customFormat="1" x14ac:dyDescent="0.25">
      <c r="A23" s="336"/>
      <c r="B23" s="337"/>
      <c r="C23" s="338"/>
    </row>
    <row r="24" spans="1:3" s="316" customFormat="1" ht="15.6" x14ac:dyDescent="0.25">
      <c r="A24" s="328" t="s">
        <v>183</v>
      </c>
      <c r="B24" s="329" t="s">
        <v>173</v>
      </c>
      <c r="C24" s="330"/>
    </row>
    <row r="25" spans="1:3" s="316" customFormat="1" x14ac:dyDescent="0.25">
      <c r="A25" s="331">
        <v>1</v>
      </c>
      <c r="B25" s="314" t="s">
        <v>174</v>
      </c>
      <c r="C25" s="332" t="s">
        <v>184</v>
      </c>
    </row>
    <row r="26" spans="1:3" s="316" customFormat="1" x14ac:dyDescent="0.25">
      <c r="A26" s="331">
        <v>2</v>
      </c>
      <c r="B26" s="333" t="s">
        <v>176</v>
      </c>
      <c r="C26" s="332" t="s">
        <v>177</v>
      </c>
    </row>
    <row r="27" spans="1:3" s="316" customFormat="1" x14ac:dyDescent="0.25">
      <c r="A27" s="331">
        <v>3</v>
      </c>
      <c r="B27" s="333" t="s">
        <v>178</v>
      </c>
      <c r="C27" s="332" t="s">
        <v>179</v>
      </c>
    </row>
    <row r="28" spans="1:3" s="316" customFormat="1" ht="75" customHeight="1" x14ac:dyDescent="0.25">
      <c r="A28" s="331">
        <v>4</v>
      </c>
      <c r="B28" s="333" t="s">
        <v>180</v>
      </c>
      <c r="C28" s="332" t="s">
        <v>166</v>
      </c>
    </row>
    <row r="29" spans="1:3" s="316" customFormat="1" ht="75" customHeight="1" x14ac:dyDescent="0.25">
      <c r="A29" s="331">
        <v>5</v>
      </c>
      <c r="B29" s="333" t="s">
        <v>181</v>
      </c>
      <c r="C29" s="332" t="s">
        <v>168</v>
      </c>
    </row>
    <row r="30" spans="1:3" s="316" customFormat="1" ht="30" x14ac:dyDescent="0.25">
      <c r="A30" s="334">
        <v>6</v>
      </c>
      <c r="B30" s="333" t="s">
        <v>182</v>
      </c>
      <c r="C30" s="335">
        <v>7.1199999999999999E-2</v>
      </c>
    </row>
    <row r="31" spans="1:3" s="339" customFormat="1" x14ac:dyDescent="0.25">
      <c r="A31" s="336"/>
      <c r="B31" s="337"/>
      <c r="C31" s="338"/>
    </row>
    <row r="32" spans="1:3" s="316" customFormat="1" ht="15.6" x14ac:dyDescent="0.25">
      <c r="A32" s="328" t="s">
        <v>185</v>
      </c>
      <c r="B32" s="329" t="s">
        <v>173</v>
      </c>
      <c r="C32" s="330"/>
    </row>
    <row r="33" spans="1:3" s="316" customFormat="1" x14ac:dyDescent="0.25">
      <c r="A33" s="331">
        <v>1</v>
      </c>
      <c r="B33" s="314" t="s">
        <v>174</v>
      </c>
      <c r="C33" s="332" t="s">
        <v>186</v>
      </c>
    </row>
    <row r="34" spans="1:3" s="316" customFormat="1" x14ac:dyDescent="0.25">
      <c r="A34" s="331">
        <v>2</v>
      </c>
      <c r="B34" s="333" t="s">
        <v>176</v>
      </c>
      <c r="C34" s="332" t="s">
        <v>177</v>
      </c>
    </row>
    <row r="35" spans="1:3" s="316" customFormat="1" x14ac:dyDescent="0.25">
      <c r="A35" s="331">
        <v>3</v>
      </c>
      <c r="B35" s="333" t="s">
        <v>178</v>
      </c>
      <c r="C35" s="332" t="s">
        <v>179</v>
      </c>
    </row>
    <row r="36" spans="1:3" s="316" customFormat="1" ht="75" customHeight="1" x14ac:dyDescent="0.25">
      <c r="A36" s="331">
        <v>4</v>
      </c>
      <c r="B36" s="333" t="s">
        <v>180</v>
      </c>
      <c r="C36" s="332" t="s">
        <v>166</v>
      </c>
    </row>
    <row r="37" spans="1:3" s="316" customFormat="1" ht="75" customHeight="1" x14ac:dyDescent="0.25">
      <c r="A37" s="331">
        <v>5</v>
      </c>
      <c r="B37" s="333" t="s">
        <v>181</v>
      </c>
      <c r="C37" s="332" t="s">
        <v>168</v>
      </c>
    </row>
    <row r="38" spans="1:3" s="316" customFormat="1" ht="30" x14ac:dyDescent="0.25">
      <c r="A38" s="334">
        <v>6</v>
      </c>
      <c r="B38" s="333" t="s">
        <v>182</v>
      </c>
      <c r="C38" s="335">
        <v>0.49859999999999999</v>
      </c>
    </row>
    <row r="39" spans="1:3" s="339" customFormat="1" x14ac:dyDescent="0.25">
      <c r="A39" s="336"/>
      <c r="B39" s="337"/>
      <c r="C39" s="338"/>
    </row>
    <row r="40" spans="1:3" s="316" customFormat="1" ht="15.6" x14ac:dyDescent="0.25">
      <c r="A40" s="328" t="s">
        <v>187</v>
      </c>
      <c r="B40" s="329" t="s">
        <v>173</v>
      </c>
      <c r="C40" s="330"/>
    </row>
    <row r="41" spans="1:3" s="316" customFormat="1" x14ac:dyDescent="0.25">
      <c r="A41" s="331">
        <v>1</v>
      </c>
      <c r="B41" s="314" t="s">
        <v>174</v>
      </c>
      <c r="C41" s="332" t="s">
        <v>188</v>
      </c>
    </row>
    <row r="42" spans="1:3" s="316" customFormat="1" x14ac:dyDescent="0.25">
      <c r="A42" s="331">
        <v>2</v>
      </c>
      <c r="B42" s="333" t="s">
        <v>176</v>
      </c>
      <c r="C42" s="332" t="s">
        <v>177</v>
      </c>
    </row>
    <row r="43" spans="1:3" s="316" customFormat="1" x14ac:dyDescent="0.25">
      <c r="A43" s="331">
        <v>3</v>
      </c>
      <c r="B43" s="333" t="s">
        <v>178</v>
      </c>
      <c r="C43" s="332" t="s">
        <v>179</v>
      </c>
    </row>
    <row r="44" spans="1:3" s="316" customFormat="1" ht="75" customHeight="1" x14ac:dyDescent="0.25">
      <c r="A44" s="331">
        <v>4</v>
      </c>
      <c r="B44" s="333" t="s">
        <v>180</v>
      </c>
      <c r="C44" s="332" t="s">
        <v>166</v>
      </c>
    </row>
    <row r="45" spans="1:3" s="316" customFormat="1" ht="75" customHeight="1" x14ac:dyDescent="0.25">
      <c r="A45" s="331">
        <v>5</v>
      </c>
      <c r="B45" s="333" t="s">
        <v>181</v>
      </c>
      <c r="C45" s="332" t="s">
        <v>168</v>
      </c>
    </row>
    <row r="46" spans="1:3" s="316" customFormat="1" ht="30" x14ac:dyDescent="0.25">
      <c r="A46" s="334">
        <v>6</v>
      </c>
      <c r="B46" s="333" t="s">
        <v>182</v>
      </c>
      <c r="C46" s="335">
        <v>3.4000000000000002E-2</v>
      </c>
    </row>
    <row r="47" spans="1:3" ht="15.75" customHeight="1" thickBot="1" x14ac:dyDescent="0.3">
      <c r="A47" s="311"/>
      <c r="B47" s="312"/>
      <c r="C47" s="307"/>
    </row>
  </sheetData>
  <mergeCells count="6">
    <mergeCell ref="B1:C1"/>
    <mergeCell ref="A2:C2"/>
    <mergeCell ref="A3:C3"/>
    <mergeCell ref="A4:C4"/>
    <mergeCell ref="A5:C5"/>
    <mergeCell ref="B6:C6"/>
  </mergeCells>
  <printOptions horizontalCentered="1"/>
  <pageMargins left="0.25" right="0.25" top="0.5" bottom="0.5" header="0.25" footer="0.25"/>
  <pageSetup paperSize="9" scale="69" fitToHeight="2" orientation="landscape" horizontalDpi="1200" verticalDpi="1200" r:id="rId1"/>
  <headerFooter>
    <oddHeader>&amp;L&amp;10OFFICE OF HEALTH CARE ACCESS&amp;C&amp;10ANNUAL REPORTING&amp;R&amp;10DAY KIMBALL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A28" sqref="A28"/>
    </sheetView>
  </sheetViews>
  <sheetFormatPr defaultColWidth="9.109375" defaultRowHeight="15" x14ac:dyDescent="0.25"/>
  <cols>
    <col min="1" max="1" width="11.44140625" style="343" customWidth="1"/>
    <col min="2" max="2" width="52.6640625" style="343" customWidth="1"/>
    <col min="3" max="3" width="38.10937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0</v>
      </c>
      <c r="B4" s="505"/>
      <c r="C4" s="505"/>
      <c r="D4" s="505"/>
      <c r="E4" s="505"/>
      <c r="F4" s="505"/>
    </row>
    <row r="5" spans="1:8" ht="15.75" customHeight="1" x14ac:dyDescent="0.3">
      <c r="A5" s="505" t="s">
        <v>189</v>
      </c>
      <c r="B5" s="505"/>
      <c r="C5" s="505"/>
      <c r="D5" s="505"/>
      <c r="E5" s="505"/>
      <c r="F5" s="505"/>
    </row>
    <row r="6" spans="1:8" ht="15.75" customHeight="1" x14ac:dyDescent="0.3">
      <c r="A6" s="505" t="s">
        <v>62</v>
      </c>
      <c r="B6" s="505"/>
      <c r="C6" s="505"/>
      <c r="D6" s="505"/>
      <c r="E6" s="505"/>
      <c r="F6" s="505"/>
    </row>
    <row r="7" spans="1:8" ht="15.75" customHeight="1" x14ac:dyDescent="0.3">
      <c r="A7" s="505" t="s">
        <v>190</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191</v>
      </c>
      <c r="C9" s="346" t="s">
        <v>192</v>
      </c>
      <c r="D9" s="347" t="s">
        <v>193</v>
      </c>
      <c r="E9" s="347" t="s">
        <v>194</v>
      </c>
      <c r="F9" s="348" t="s">
        <v>195</v>
      </c>
      <c r="G9" s="349"/>
      <c r="H9" s="349"/>
    </row>
    <row r="10" spans="1:8" ht="15.75" customHeight="1" x14ac:dyDescent="0.3">
      <c r="A10" s="350"/>
      <c r="B10" s="351"/>
      <c r="C10" s="351"/>
      <c r="D10" s="352"/>
      <c r="E10" s="352"/>
      <c r="F10" s="353"/>
      <c r="G10" s="349"/>
      <c r="H10" s="349"/>
    </row>
    <row r="11" spans="1:8" ht="15.75" customHeight="1" x14ac:dyDescent="0.3">
      <c r="A11" s="354" t="s">
        <v>196</v>
      </c>
      <c r="B11" s="355" t="s">
        <v>197</v>
      </c>
      <c r="C11" s="355" t="s">
        <v>198</v>
      </c>
      <c r="D11" s="356">
        <v>417773</v>
      </c>
      <c r="E11" s="356">
        <v>147984</v>
      </c>
      <c r="F11" s="357">
        <f>D11+E11</f>
        <v>565757</v>
      </c>
      <c r="G11" s="358"/>
      <c r="H11" s="359"/>
    </row>
    <row r="12" spans="1:8" ht="15.75" customHeight="1" x14ac:dyDescent="0.3">
      <c r="A12" s="507"/>
      <c r="B12" s="508"/>
      <c r="C12" s="508"/>
      <c r="D12" s="508"/>
      <c r="E12" s="508"/>
      <c r="F12" s="509"/>
      <c r="G12" s="358"/>
      <c r="H12" s="359"/>
    </row>
    <row r="13" spans="1:8" ht="15.75" customHeight="1" x14ac:dyDescent="0.3">
      <c r="A13" s="354" t="s">
        <v>199</v>
      </c>
      <c r="B13" s="355" t="s">
        <v>200</v>
      </c>
      <c r="C13" s="355" t="s">
        <v>201</v>
      </c>
      <c r="D13" s="356">
        <v>268662</v>
      </c>
      <c r="E13" s="356">
        <v>48554</v>
      </c>
      <c r="F13" s="357">
        <f>D13+E13</f>
        <v>317216</v>
      </c>
      <c r="G13" s="358"/>
      <c r="H13" s="359"/>
    </row>
    <row r="14" spans="1:8" ht="15.75" customHeight="1" x14ac:dyDescent="0.3">
      <c r="A14" s="507"/>
      <c r="B14" s="508"/>
      <c r="C14" s="508"/>
      <c r="D14" s="508"/>
      <c r="E14" s="508"/>
      <c r="F14" s="509"/>
      <c r="G14" s="358"/>
      <c r="H14" s="359"/>
    </row>
    <row r="15" spans="1:8" ht="15.75" customHeight="1" x14ac:dyDescent="0.3">
      <c r="A15" s="354" t="s">
        <v>202</v>
      </c>
      <c r="B15" s="355" t="s">
        <v>203</v>
      </c>
      <c r="C15" s="355" t="s">
        <v>204</v>
      </c>
      <c r="D15" s="356">
        <v>258263</v>
      </c>
      <c r="E15" s="356">
        <v>47337</v>
      </c>
      <c r="F15" s="357">
        <f>D15+E15</f>
        <v>305600</v>
      </c>
      <c r="G15" s="358"/>
      <c r="H15" s="359"/>
    </row>
    <row r="16" spans="1:8" ht="15.75" customHeight="1" x14ac:dyDescent="0.3">
      <c r="A16" s="507"/>
      <c r="B16" s="508"/>
      <c r="C16" s="508"/>
      <c r="D16" s="508"/>
      <c r="E16" s="508"/>
      <c r="F16" s="509"/>
      <c r="G16" s="358"/>
      <c r="H16" s="359"/>
    </row>
    <row r="17" spans="1:8" ht="15.75" customHeight="1" x14ac:dyDescent="0.3">
      <c r="A17" s="354" t="s">
        <v>205</v>
      </c>
      <c r="B17" s="355" t="s">
        <v>206</v>
      </c>
      <c r="C17" s="355" t="s">
        <v>207</v>
      </c>
      <c r="D17" s="356">
        <v>254271</v>
      </c>
      <c r="E17" s="356">
        <v>46870</v>
      </c>
      <c r="F17" s="357">
        <f>D17+E17</f>
        <v>301141</v>
      </c>
      <c r="G17" s="358"/>
      <c r="H17" s="359"/>
    </row>
    <row r="18" spans="1:8" ht="15.75" customHeight="1" x14ac:dyDescent="0.3">
      <c r="A18" s="507"/>
      <c r="B18" s="508"/>
      <c r="C18" s="508"/>
      <c r="D18" s="508"/>
      <c r="E18" s="508"/>
      <c r="F18" s="509"/>
      <c r="G18" s="358"/>
      <c r="H18" s="359"/>
    </row>
    <row r="19" spans="1:8" ht="15.75" customHeight="1" x14ac:dyDescent="0.3">
      <c r="A19" s="354" t="s">
        <v>208</v>
      </c>
      <c r="B19" s="355" t="s">
        <v>206</v>
      </c>
      <c r="C19" s="355" t="s">
        <v>209</v>
      </c>
      <c r="D19" s="356">
        <v>245159</v>
      </c>
      <c r="E19" s="356">
        <v>45804</v>
      </c>
      <c r="F19" s="357">
        <f>D19+E19</f>
        <v>290963</v>
      </c>
      <c r="G19" s="358"/>
      <c r="H19" s="359"/>
    </row>
    <row r="20" spans="1:8" ht="15.75" customHeight="1" x14ac:dyDescent="0.3">
      <c r="A20" s="507"/>
      <c r="B20" s="508"/>
      <c r="C20" s="508"/>
      <c r="D20" s="508"/>
      <c r="E20" s="508"/>
      <c r="F20" s="509"/>
      <c r="G20" s="358"/>
      <c r="H20" s="359"/>
    </row>
    <row r="21" spans="1:8" ht="15.75" customHeight="1" x14ac:dyDescent="0.3">
      <c r="A21" s="354" t="s">
        <v>210</v>
      </c>
      <c r="B21" s="355" t="s">
        <v>211</v>
      </c>
      <c r="C21" s="355" t="s">
        <v>212</v>
      </c>
      <c r="D21" s="356">
        <v>227207</v>
      </c>
      <c r="E21" s="356">
        <v>43704</v>
      </c>
      <c r="F21" s="357">
        <f>D21+E21</f>
        <v>270911</v>
      </c>
      <c r="G21" s="358"/>
      <c r="H21" s="359"/>
    </row>
    <row r="22" spans="1:8" ht="15.75" customHeight="1" x14ac:dyDescent="0.3">
      <c r="A22" s="507"/>
      <c r="B22" s="508"/>
      <c r="C22" s="508"/>
      <c r="D22" s="508"/>
      <c r="E22" s="508"/>
      <c r="F22" s="509"/>
      <c r="G22" s="358"/>
      <c r="H22" s="359"/>
    </row>
    <row r="23" spans="1:8" ht="15.75" customHeight="1" x14ac:dyDescent="0.3">
      <c r="A23" s="354" t="s">
        <v>213</v>
      </c>
      <c r="B23" s="355" t="s">
        <v>214</v>
      </c>
      <c r="C23" s="355" t="s">
        <v>215</v>
      </c>
      <c r="D23" s="356">
        <v>175007</v>
      </c>
      <c r="E23" s="356">
        <v>37597</v>
      </c>
      <c r="F23" s="357">
        <f>D23+E23</f>
        <v>212604</v>
      </c>
      <c r="G23" s="358"/>
      <c r="H23" s="359"/>
    </row>
    <row r="24" spans="1:8" ht="15.75" customHeight="1" x14ac:dyDescent="0.3">
      <c r="A24" s="507"/>
      <c r="B24" s="508"/>
      <c r="C24" s="508"/>
      <c r="D24" s="508"/>
      <c r="E24" s="508"/>
      <c r="F24" s="509"/>
      <c r="G24" s="358"/>
      <c r="H24" s="359"/>
    </row>
    <row r="25" spans="1:8" ht="15.75" customHeight="1" x14ac:dyDescent="0.3">
      <c r="A25" s="354" t="s">
        <v>216</v>
      </c>
      <c r="B25" s="355" t="s">
        <v>217</v>
      </c>
      <c r="C25" s="355" t="s">
        <v>218</v>
      </c>
      <c r="D25" s="356">
        <v>164287</v>
      </c>
      <c r="E25" s="356">
        <v>36343</v>
      </c>
      <c r="F25" s="357">
        <f>D25+E25</f>
        <v>200630</v>
      </c>
      <c r="G25" s="358"/>
      <c r="H25" s="359"/>
    </row>
    <row r="26" spans="1:8" ht="15.75" customHeight="1" x14ac:dyDescent="0.3">
      <c r="A26" s="507"/>
      <c r="B26" s="508"/>
      <c r="C26" s="508"/>
      <c r="D26" s="508"/>
      <c r="E26" s="508"/>
      <c r="F26" s="509"/>
      <c r="G26" s="358"/>
      <c r="H26" s="359"/>
    </row>
    <row r="27" spans="1:8" ht="15.75" customHeight="1" x14ac:dyDescent="0.3">
      <c r="A27" s="354" t="s">
        <v>219</v>
      </c>
      <c r="B27" s="355" t="s">
        <v>220</v>
      </c>
      <c r="C27" s="355" t="s">
        <v>221</v>
      </c>
      <c r="D27" s="356">
        <v>149414</v>
      </c>
      <c r="E27" s="356">
        <v>34603</v>
      </c>
      <c r="F27" s="357">
        <f>D27+E27</f>
        <v>184017</v>
      </c>
      <c r="G27" s="358"/>
      <c r="H27" s="359"/>
    </row>
    <row r="28" spans="1:8" ht="15.75" customHeight="1" x14ac:dyDescent="0.3">
      <c r="A28" s="507"/>
      <c r="B28" s="508"/>
      <c r="C28" s="508"/>
      <c r="D28" s="508"/>
      <c r="E28" s="508"/>
      <c r="F28" s="509"/>
      <c r="G28" s="358"/>
      <c r="H28" s="359"/>
    </row>
    <row r="29" spans="1:8" ht="15.75" customHeight="1" x14ac:dyDescent="0.3">
      <c r="A29" s="354" t="s">
        <v>222</v>
      </c>
      <c r="B29" s="355" t="s">
        <v>206</v>
      </c>
      <c r="C29" s="355" t="s">
        <v>223</v>
      </c>
      <c r="D29" s="356">
        <v>145308</v>
      </c>
      <c r="E29" s="356">
        <v>34123</v>
      </c>
      <c r="F29" s="357">
        <f>D29+E29</f>
        <v>179431</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105</v>
      </c>
      <c r="D31" s="362">
        <f>SUM(D11+D13+D15+D17+D19+D21+D23+D25+D27+D29)</f>
        <v>2305351</v>
      </c>
      <c r="E31" s="362">
        <f>SUM(E11+E13+E15+E17+E19+E21+E23+E25+E27+E29)</f>
        <v>522919</v>
      </c>
      <c r="F31" s="363">
        <f>D31+E31</f>
        <v>2828270</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81" orientation="landscape" horizontalDpi="1200" verticalDpi="1200" r:id="rId1"/>
  <headerFooter>
    <oddHeader>_x000D_
                &amp;L&amp;10OFFICE OF HEALTH CARE ACCESS&amp;C&amp;10ANNUAL REPORTING&amp;R&amp;10DAY KIMBALL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A28" sqref="A28"/>
    </sheetView>
  </sheetViews>
  <sheetFormatPr defaultColWidth="9.109375" defaultRowHeight="15" x14ac:dyDescent="0.25"/>
  <cols>
    <col min="1" max="1" width="11.44140625" style="343" customWidth="1"/>
    <col min="2" max="2" width="38.109375" style="343" customWidth="1"/>
    <col min="3" max="3" width="66.33203125" style="343" customWidth="1"/>
    <col min="4" max="6" width="24.6640625" style="343" customWidth="1"/>
    <col min="7" max="7" width="21.44140625" style="343" customWidth="1"/>
    <col min="8" max="8" width="20.33203125" style="343" bestFit="1" customWidth="1"/>
    <col min="9" max="16384" width="9.109375" style="343"/>
  </cols>
  <sheetData>
    <row r="3" spans="1:8" ht="15.75" customHeight="1" x14ac:dyDescent="0.3">
      <c r="A3" s="340"/>
      <c r="B3" s="340"/>
      <c r="C3" s="340"/>
      <c r="D3" s="341"/>
      <c r="E3" s="341"/>
      <c r="F3" s="342"/>
      <c r="G3" s="342"/>
      <c r="H3" s="342"/>
    </row>
    <row r="4" spans="1:8" ht="15.75" customHeight="1" x14ac:dyDescent="0.3">
      <c r="A4" s="505" t="s">
        <v>0</v>
      </c>
      <c r="B4" s="505"/>
      <c r="C4" s="505"/>
      <c r="D4" s="505"/>
      <c r="E4" s="505"/>
      <c r="F4" s="505"/>
    </row>
    <row r="5" spans="1:8" ht="15.75" customHeight="1" x14ac:dyDescent="0.3">
      <c r="A5" s="505" t="s">
        <v>189</v>
      </c>
      <c r="B5" s="505"/>
      <c r="C5" s="505"/>
      <c r="D5" s="505"/>
      <c r="E5" s="505"/>
      <c r="F5" s="505"/>
    </row>
    <row r="6" spans="1:8" ht="15.75" customHeight="1" x14ac:dyDescent="0.3">
      <c r="A6" s="505" t="s">
        <v>62</v>
      </c>
      <c r="B6" s="505"/>
      <c r="C6" s="505"/>
      <c r="D6" s="505"/>
      <c r="E6" s="505"/>
      <c r="F6" s="505"/>
    </row>
    <row r="7" spans="1:8" ht="15.75" customHeight="1" x14ac:dyDescent="0.3">
      <c r="A7" s="505" t="s">
        <v>224</v>
      </c>
      <c r="B7" s="505"/>
      <c r="C7" s="505"/>
      <c r="D7" s="505"/>
      <c r="E7" s="505"/>
      <c r="F7" s="505"/>
    </row>
    <row r="8" spans="1:8" ht="16.5" customHeight="1" thickBot="1" x14ac:dyDescent="0.35">
      <c r="A8" s="340"/>
      <c r="B8" s="340"/>
      <c r="C8" s="340"/>
      <c r="D8" s="344"/>
      <c r="E8" s="341"/>
      <c r="F8" s="342"/>
      <c r="G8" s="342"/>
      <c r="H8" s="342"/>
    </row>
    <row r="9" spans="1:8" ht="16.5" customHeight="1" thickBot="1" x14ac:dyDescent="0.35">
      <c r="A9" s="345" t="s">
        <v>5</v>
      </c>
      <c r="B9" s="346" t="s">
        <v>191</v>
      </c>
      <c r="C9" s="346" t="s">
        <v>225</v>
      </c>
      <c r="D9" s="347" t="s">
        <v>193</v>
      </c>
      <c r="E9" s="347" t="s">
        <v>194</v>
      </c>
      <c r="F9" s="348" t="s">
        <v>195</v>
      </c>
      <c r="G9" s="349"/>
      <c r="H9" s="349"/>
    </row>
    <row r="10" spans="1:8" ht="15.75" customHeight="1" x14ac:dyDescent="0.3">
      <c r="A10" s="350"/>
      <c r="B10" s="351"/>
      <c r="C10" s="351"/>
      <c r="D10" s="352"/>
      <c r="E10" s="352"/>
      <c r="F10" s="353"/>
      <c r="G10" s="349"/>
      <c r="H10" s="349"/>
    </row>
    <row r="11" spans="1:8" ht="15.75" customHeight="1" x14ac:dyDescent="0.3">
      <c r="A11" s="354" t="s">
        <v>196</v>
      </c>
      <c r="B11" s="355" t="s">
        <v>197</v>
      </c>
      <c r="C11" s="355" t="s">
        <v>226</v>
      </c>
      <c r="D11" s="356">
        <v>417773</v>
      </c>
      <c r="E11" s="356">
        <v>147984</v>
      </c>
      <c r="F11" s="357">
        <f>D11+E11</f>
        <v>565757</v>
      </c>
      <c r="G11" s="358"/>
      <c r="H11" s="359"/>
    </row>
    <row r="12" spans="1:8" ht="15.75" customHeight="1" x14ac:dyDescent="0.3">
      <c r="A12" s="507"/>
      <c r="B12" s="508"/>
      <c r="C12" s="508"/>
      <c r="D12" s="508"/>
      <c r="E12" s="508"/>
      <c r="F12" s="509"/>
      <c r="G12" s="358"/>
      <c r="H12" s="359"/>
    </row>
    <row r="13" spans="1:8" ht="15.75" customHeight="1" x14ac:dyDescent="0.3">
      <c r="A13" s="354" t="s">
        <v>199</v>
      </c>
      <c r="B13" s="355" t="s">
        <v>227</v>
      </c>
      <c r="C13" s="355" t="s">
        <v>228</v>
      </c>
      <c r="D13" s="356">
        <v>462839</v>
      </c>
      <c r="E13" s="356">
        <v>71271</v>
      </c>
      <c r="F13" s="357">
        <f>D13+E13</f>
        <v>534110</v>
      </c>
      <c r="G13" s="358"/>
      <c r="H13" s="359"/>
    </row>
    <row r="14" spans="1:8" ht="15.75" customHeight="1" x14ac:dyDescent="0.3">
      <c r="A14" s="507"/>
      <c r="B14" s="508"/>
      <c r="C14" s="508"/>
      <c r="D14" s="508"/>
      <c r="E14" s="508"/>
      <c r="F14" s="509"/>
      <c r="G14" s="358"/>
      <c r="H14" s="359"/>
    </row>
    <row r="15" spans="1:8" ht="15.75" customHeight="1" x14ac:dyDescent="0.3">
      <c r="A15" s="354" t="s">
        <v>202</v>
      </c>
      <c r="B15" s="355" t="s">
        <v>229</v>
      </c>
      <c r="C15" s="355" t="s">
        <v>230</v>
      </c>
      <c r="D15" s="356">
        <v>445311</v>
      </c>
      <c r="E15" s="356">
        <v>69220</v>
      </c>
      <c r="F15" s="357">
        <f>D15+E15</f>
        <v>514531</v>
      </c>
      <c r="G15" s="358"/>
      <c r="H15" s="359"/>
    </row>
    <row r="16" spans="1:8" ht="15.75" customHeight="1" x14ac:dyDescent="0.3">
      <c r="A16" s="507"/>
      <c r="B16" s="508"/>
      <c r="C16" s="508"/>
      <c r="D16" s="508"/>
      <c r="E16" s="508"/>
      <c r="F16" s="509"/>
      <c r="G16" s="358"/>
      <c r="H16" s="359"/>
    </row>
    <row r="17" spans="1:8" ht="15.75" customHeight="1" x14ac:dyDescent="0.3">
      <c r="A17" s="354" t="s">
        <v>205</v>
      </c>
      <c r="B17" s="355" t="s">
        <v>231</v>
      </c>
      <c r="C17" s="355" t="s">
        <v>232</v>
      </c>
      <c r="D17" s="356">
        <v>354364</v>
      </c>
      <c r="E17" s="356">
        <v>58580</v>
      </c>
      <c r="F17" s="357">
        <f>D17+E17</f>
        <v>412944</v>
      </c>
      <c r="G17" s="358"/>
      <c r="H17" s="359"/>
    </row>
    <row r="18" spans="1:8" ht="15.75" customHeight="1" x14ac:dyDescent="0.3">
      <c r="A18" s="507"/>
      <c r="B18" s="508"/>
      <c r="C18" s="508"/>
      <c r="D18" s="508"/>
      <c r="E18" s="508"/>
      <c r="F18" s="509"/>
      <c r="G18" s="358"/>
      <c r="H18" s="359"/>
    </row>
    <row r="19" spans="1:8" ht="15.75" customHeight="1" x14ac:dyDescent="0.3">
      <c r="A19" s="354" t="s">
        <v>208</v>
      </c>
      <c r="B19" s="355" t="s">
        <v>233</v>
      </c>
      <c r="C19" s="355" t="s">
        <v>234</v>
      </c>
      <c r="D19" s="356">
        <v>348189</v>
      </c>
      <c r="E19" s="356">
        <v>57858</v>
      </c>
      <c r="F19" s="357">
        <f>D19+E19</f>
        <v>406047</v>
      </c>
      <c r="G19" s="358"/>
      <c r="H19" s="359"/>
    </row>
    <row r="20" spans="1:8" ht="15.75" customHeight="1" x14ac:dyDescent="0.3">
      <c r="A20" s="507"/>
      <c r="B20" s="508"/>
      <c r="C20" s="508"/>
      <c r="D20" s="508"/>
      <c r="E20" s="508"/>
      <c r="F20" s="509"/>
      <c r="G20" s="358"/>
      <c r="H20" s="359"/>
    </row>
    <row r="21" spans="1:8" ht="15.75" customHeight="1" x14ac:dyDescent="0.3">
      <c r="A21" s="354" t="s">
        <v>210</v>
      </c>
      <c r="B21" s="355" t="s">
        <v>235</v>
      </c>
      <c r="C21" s="355" t="s">
        <v>236</v>
      </c>
      <c r="D21" s="356">
        <v>346199</v>
      </c>
      <c r="E21" s="356">
        <v>57625</v>
      </c>
      <c r="F21" s="357">
        <f>D21+E21</f>
        <v>403824</v>
      </c>
      <c r="G21" s="358"/>
      <c r="H21" s="359"/>
    </row>
    <row r="22" spans="1:8" ht="15.75" customHeight="1" x14ac:dyDescent="0.3">
      <c r="A22" s="507"/>
      <c r="B22" s="508"/>
      <c r="C22" s="508"/>
      <c r="D22" s="508"/>
      <c r="E22" s="508"/>
      <c r="F22" s="509"/>
      <c r="G22" s="358"/>
      <c r="H22" s="359"/>
    </row>
    <row r="23" spans="1:8" ht="15.75" customHeight="1" x14ac:dyDescent="0.3">
      <c r="A23" s="354" t="s">
        <v>213</v>
      </c>
      <c r="B23" s="355" t="s">
        <v>233</v>
      </c>
      <c r="C23" s="355" t="s">
        <v>237</v>
      </c>
      <c r="D23" s="356">
        <v>344492</v>
      </c>
      <c r="E23" s="356">
        <v>57426</v>
      </c>
      <c r="F23" s="357">
        <f>D23+E23</f>
        <v>401918</v>
      </c>
      <c r="G23" s="358"/>
      <c r="H23" s="359"/>
    </row>
    <row r="24" spans="1:8" ht="15.75" customHeight="1" x14ac:dyDescent="0.3">
      <c r="A24" s="507"/>
      <c r="B24" s="508"/>
      <c r="C24" s="508"/>
      <c r="D24" s="508"/>
      <c r="E24" s="508"/>
      <c r="F24" s="509"/>
      <c r="G24" s="358"/>
      <c r="H24" s="359"/>
    </row>
    <row r="25" spans="1:8" ht="15.75" customHeight="1" x14ac:dyDescent="0.3">
      <c r="A25" s="354" t="s">
        <v>216</v>
      </c>
      <c r="B25" s="355" t="s">
        <v>238</v>
      </c>
      <c r="C25" s="355" t="s">
        <v>239</v>
      </c>
      <c r="D25" s="356">
        <v>332564</v>
      </c>
      <c r="E25" s="356">
        <v>56030</v>
      </c>
      <c r="F25" s="357">
        <f>D25+E25</f>
        <v>388594</v>
      </c>
      <c r="G25" s="358"/>
      <c r="H25" s="359"/>
    </row>
    <row r="26" spans="1:8" ht="15.75" customHeight="1" x14ac:dyDescent="0.3">
      <c r="A26" s="507"/>
      <c r="B26" s="508"/>
      <c r="C26" s="508"/>
      <c r="D26" s="508"/>
      <c r="E26" s="508"/>
      <c r="F26" s="509"/>
      <c r="G26" s="358"/>
      <c r="H26" s="359"/>
    </row>
    <row r="27" spans="1:8" ht="15.75" customHeight="1" x14ac:dyDescent="0.3">
      <c r="A27" s="354" t="s">
        <v>219</v>
      </c>
      <c r="B27" s="355" t="s">
        <v>231</v>
      </c>
      <c r="C27" s="355" t="s">
        <v>240</v>
      </c>
      <c r="D27" s="356">
        <v>326717</v>
      </c>
      <c r="E27" s="356">
        <v>55346</v>
      </c>
      <c r="F27" s="357">
        <f>D27+E27</f>
        <v>382063</v>
      </c>
      <c r="G27" s="358"/>
      <c r="H27" s="359"/>
    </row>
    <row r="28" spans="1:8" ht="15.75" customHeight="1" x14ac:dyDescent="0.3">
      <c r="A28" s="507"/>
      <c r="B28" s="508"/>
      <c r="C28" s="508"/>
      <c r="D28" s="508"/>
      <c r="E28" s="508"/>
      <c r="F28" s="509"/>
      <c r="G28" s="358"/>
      <c r="H28" s="359"/>
    </row>
    <row r="29" spans="1:8" ht="15.75" customHeight="1" x14ac:dyDescent="0.3">
      <c r="A29" s="354" t="s">
        <v>222</v>
      </c>
      <c r="B29" s="355" t="s">
        <v>241</v>
      </c>
      <c r="C29" s="355" t="s">
        <v>242</v>
      </c>
      <c r="D29" s="356">
        <v>322963</v>
      </c>
      <c r="E29" s="356">
        <v>54907</v>
      </c>
      <c r="F29" s="357">
        <f>D29+E29</f>
        <v>377870</v>
      </c>
      <c r="G29" s="358"/>
      <c r="H29" s="359"/>
    </row>
    <row r="30" spans="1:8" ht="15.75" customHeight="1" thickBot="1" x14ac:dyDescent="0.35">
      <c r="A30" s="507"/>
      <c r="B30" s="508"/>
      <c r="C30" s="508"/>
      <c r="D30" s="508"/>
      <c r="E30" s="508"/>
      <c r="F30" s="509"/>
      <c r="G30" s="358"/>
      <c r="H30" s="359"/>
    </row>
    <row r="31" spans="1:8" ht="18.75" customHeight="1" thickBot="1" x14ac:dyDescent="0.35">
      <c r="A31" s="360"/>
      <c r="B31" s="361"/>
      <c r="C31" s="361" t="s">
        <v>105</v>
      </c>
      <c r="D31" s="362">
        <f>SUM(D11+D13+D15+D17+D19+D21+D23+D25+D27+D29)</f>
        <v>3701411</v>
      </c>
      <c r="E31" s="362">
        <f>SUM(E11+E13+E15+E17+E19+E21+E23+E25+E27+E29)</f>
        <v>686247</v>
      </c>
      <c r="F31" s="363">
        <f>D31+E31</f>
        <v>4387658</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75" orientation="landscape" horizontalDpi="1200" verticalDpi="1200" r:id="rId1"/>
  <headerFooter>
    <oddHeader>_x000D_
                &amp;L&amp;10OFFICE OF HEALTH CARE ACCESS&amp;C&amp;10ANNUAL REPORTING&amp;R&amp;10DAY KIMBALL HOSPITAL</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workbookViewId="0">
      <selection activeCell="A28" sqref="A28"/>
    </sheetView>
  </sheetViews>
  <sheetFormatPr defaultColWidth="9.109375" defaultRowHeight="15" x14ac:dyDescent="0.25"/>
  <cols>
    <col min="1" max="1" width="9.5546875" style="115" bestFit="1" customWidth="1"/>
    <col min="2" max="2" width="68.88671875" style="115" customWidth="1"/>
    <col min="3" max="3" width="20.109375" style="115" bestFit="1" customWidth="1"/>
    <col min="4" max="4" width="20.6640625" style="115" bestFit="1" customWidth="1"/>
    <col min="5" max="5" width="17.33203125" style="115" customWidth="1"/>
    <col min="6" max="16384" width="9.109375" style="115"/>
  </cols>
  <sheetData>
    <row r="2" spans="1:5" ht="15.6" x14ac:dyDescent="0.3">
      <c r="A2" s="511" t="s">
        <v>0</v>
      </c>
      <c r="B2" s="511"/>
      <c r="C2" s="511"/>
      <c r="D2" s="511"/>
      <c r="E2" s="511"/>
    </row>
    <row r="3" spans="1:5" ht="15.6" x14ac:dyDescent="0.3">
      <c r="A3" s="511" t="s">
        <v>189</v>
      </c>
      <c r="B3" s="511"/>
      <c r="C3" s="511"/>
      <c r="D3" s="511"/>
      <c r="E3" s="511"/>
    </row>
    <row r="4" spans="1:5" ht="15" customHeight="1" x14ac:dyDescent="0.3">
      <c r="A4" s="511" t="s">
        <v>62</v>
      </c>
      <c r="B4" s="511"/>
      <c r="C4" s="511"/>
      <c r="D4" s="511"/>
      <c r="E4" s="511"/>
    </row>
    <row r="5" spans="1:5" ht="15" customHeight="1" x14ac:dyDescent="0.3">
      <c r="A5" s="512" t="s">
        <v>243</v>
      </c>
      <c r="B5" s="512"/>
      <c r="C5" s="512"/>
      <c r="D5" s="512"/>
      <c r="E5" s="512"/>
    </row>
    <row r="6" spans="1:5" ht="25.5" customHeight="1" x14ac:dyDescent="0.3">
      <c r="A6" s="512" t="s">
        <v>244</v>
      </c>
      <c r="B6" s="512"/>
      <c r="C6" s="512"/>
      <c r="D6" s="512"/>
      <c r="E6" s="512"/>
    </row>
    <row r="7" spans="1:5" ht="15.6" x14ac:dyDescent="0.3">
      <c r="A7" s="366"/>
      <c r="B7" s="365"/>
      <c r="C7" s="366"/>
    </row>
    <row r="8" spans="1:5" ht="12.9" customHeight="1" x14ac:dyDescent="0.3">
      <c r="A8" s="367">
        <v>-1</v>
      </c>
      <c r="B8" s="368">
        <v>-2</v>
      </c>
      <c r="C8" s="367">
        <v>-3</v>
      </c>
      <c r="D8" s="367">
        <v>-4</v>
      </c>
      <c r="E8" s="367">
        <v>-5</v>
      </c>
    </row>
    <row r="9" spans="1:5" s="374" customFormat="1" ht="54" customHeight="1" x14ac:dyDescent="0.3">
      <c r="A9" s="369" t="s">
        <v>5</v>
      </c>
      <c r="B9" s="370" t="s">
        <v>6</v>
      </c>
      <c r="C9" s="371" t="s">
        <v>245</v>
      </c>
      <c r="D9" s="372" t="s">
        <v>246</v>
      </c>
      <c r="E9" s="373" t="s">
        <v>195</v>
      </c>
    </row>
    <row r="10" spans="1:5" s="374" customFormat="1" ht="15.6" x14ac:dyDescent="0.3">
      <c r="A10" s="375"/>
      <c r="B10" s="376"/>
      <c r="C10" s="377"/>
      <c r="D10" s="377"/>
      <c r="E10" s="378"/>
    </row>
    <row r="11" spans="1:5" s="374" customFormat="1" ht="15.6" x14ac:dyDescent="0.3">
      <c r="A11" s="379" t="s">
        <v>73</v>
      </c>
      <c r="B11" s="380" t="s">
        <v>0</v>
      </c>
      <c r="C11" s="381"/>
      <c r="D11" s="381"/>
      <c r="E11" s="382"/>
    </row>
    <row r="12" spans="1:5" ht="14.25" customHeight="1" x14ac:dyDescent="0.25">
      <c r="A12" s="383">
        <v>1</v>
      </c>
      <c r="B12" s="384" t="s">
        <v>247</v>
      </c>
      <c r="C12" s="385">
        <v>0</v>
      </c>
      <c r="D12" s="385">
        <v>0</v>
      </c>
      <c r="E12" s="385">
        <f>D12+ C12</f>
        <v>0</v>
      </c>
    </row>
    <row r="13" spans="1:5" ht="14.25" customHeight="1" x14ac:dyDescent="0.25">
      <c r="A13" s="383">
        <v>2</v>
      </c>
      <c r="B13" s="384" t="s">
        <v>248</v>
      </c>
      <c r="C13" s="385">
        <v>0</v>
      </c>
      <c r="D13" s="385">
        <v>0</v>
      </c>
      <c r="E13" s="385">
        <f>D13+ C13</f>
        <v>0</v>
      </c>
    </row>
    <row r="14" spans="1:5" ht="15.6" x14ac:dyDescent="0.3">
      <c r="A14" s="375"/>
      <c r="B14" s="376"/>
      <c r="C14" s="377"/>
      <c r="D14" s="377"/>
      <c r="E14" s="386"/>
    </row>
    <row r="15" spans="1:5" s="374" customFormat="1" ht="15.6" x14ac:dyDescent="0.3">
      <c r="A15" s="379" t="s">
        <v>80</v>
      </c>
      <c r="B15" s="380" t="s">
        <v>35</v>
      </c>
      <c r="C15" s="381"/>
      <c r="D15" s="381"/>
      <c r="E15" s="382"/>
    </row>
    <row r="16" spans="1:5" ht="14.25" customHeight="1" x14ac:dyDescent="0.25">
      <c r="A16" s="383">
        <v>1</v>
      </c>
      <c r="B16" s="384" t="s">
        <v>247</v>
      </c>
      <c r="C16" s="385">
        <v>0</v>
      </c>
      <c r="D16" s="385">
        <v>0</v>
      </c>
      <c r="E16" s="385">
        <f>D16+ C16</f>
        <v>0</v>
      </c>
    </row>
    <row r="17" spans="1:6" ht="14.25" customHeight="1" x14ac:dyDescent="0.25">
      <c r="A17" s="383">
        <v>2</v>
      </c>
      <c r="B17" s="384" t="s">
        <v>248</v>
      </c>
      <c r="C17" s="385">
        <v>0</v>
      </c>
      <c r="D17" s="385">
        <v>0</v>
      </c>
      <c r="E17" s="385">
        <f>D17+ C17</f>
        <v>0</v>
      </c>
    </row>
    <row r="18" spans="1:6" ht="15.6" x14ac:dyDescent="0.3">
      <c r="A18" s="375"/>
      <c r="B18" s="376"/>
      <c r="C18" s="377"/>
      <c r="D18" s="377"/>
      <c r="E18" s="386"/>
    </row>
    <row r="19" spans="1:6" s="374" customFormat="1" ht="15.6" x14ac:dyDescent="0.3">
      <c r="A19" s="379" t="s">
        <v>81</v>
      </c>
      <c r="B19" s="380" t="s">
        <v>45</v>
      </c>
      <c r="C19" s="381"/>
      <c r="D19" s="381"/>
      <c r="E19" s="382"/>
    </row>
    <row r="20" spans="1:6" ht="14.25" customHeight="1" x14ac:dyDescent="0.25">
      <c r="A20" s="383">
        <v>1</v>
      </c>
      <c r="B20" s="384" t="s">
        <v>247</v>
      </c>
      <c r="C20" s="385">
        <v>0</v>
      </c>
      <c r="D20" s="385">
        <v>0</v>
      </c>
      <c r="E20" s="385">
        <f>D20+ C20</f>
        <v>0</v>
      </c>
    </row>
    <row r="21" spans="1:6" ht="14.25" customHeight="1" x14ac:dyDescent="0.25">
      <c r="A21" s="383">
        <v>2</v>
      </c>
      <c r="B21" s="384" t="s">
        <v>248</v>
      </c>
      <c r="C21" s="385">
        <v>0</v>
      </c>
      <c r="D21" s="385">
        <v>0</v>
      </c>
      <c r="E21" s="385">
        <f>D21+ C21</f>
        <v>0</v>
      </c>
    </row>
    <row r="22" spans="1:6" ht="15.6" x14ac:dyDescent="0.3">
      <c r="A22" s="375"/>
      <c r="B22" s="376"/>
      <c r="C22" s="377"/>
      <c r="D22" s="377"/>
      <c r="E22" s="386"/>
    </row>
    <row r="23" spans="1:6" s="374" customFormat="1" ht="15.6" x14ac:dyDescent="0.3">
      <c r="A23" s="379" t="s">
        <v>82</v>
      </c>
      <c r="B23" s="380" t="s">
        <v>53</v>
      </c>
      <c r="C23" s="381"/>
      <c r="D23" s="381"/>
      <c r="E23" s="382"/>
    </row>
    <row r="24" spans="1:6" ht="14.25" customHeight="1" x14ac:dyDescent="0.25">
      <c r="A24" s="383">
        <v>1</v>
      </c>
      <c r="B24" s="384" t="s">
        <v>247</v>
      </c>
      <c r="C24" s="385">
        <v>0</v>
      </c>
      <c r="D24" s="385">
        <v>0</v>
      </c>
      <c r="E24" s="385">
        <f>D24+ C24</f>
        <v>0</v>
      </c>
    </row>
    <row r="25" spans="1:6" ht="14.25" customHeight="1" x14ac:dyDescent="0.25">
      <c r="A25" s="383">
        <v>2</v>
      </c>
      <c r="B25" s="384" t="s">
        <v>248</v>
      </c>
      <c r="C25" s="385">
        <v>0</v>
      </c>
      <c r="D25" s="385">
        <v>0</v>
      </c>
      <c r="E25" s="385">
        <f>D25+ C25</f>
        <v>0</v>
      </c>
    </row>
    <row r="26" spans="1:6" ht="15.6" x14ac:dyDescent="0.3">
      <c r="A26" s="375"/>
      <c r="B26" s="376"/>
      <c r="C26" s="377"/>
      <c r="D26" s="377"/>
      <c r="E26" s="386"/>
    </row>
    <row r="27" spans="1:6" ht="13.5" customHeight="1" x14ac:dyDescent="0.3">
      <c r="A27" s="387"/>
      <c r="B27" s="513"/>
      <c r="C27" s="513"/>
      <c r="D27" s="513"/>
      <c r="E27" s="388"/>
    </row>
    <row r="28" spans="1:6" ht="15" customHeight="1" x14ac:dyDescent="0.3">
      <c r="A28" s="389"/>
      <c r="B28" s="510" t="s">
        <v>249</v>
      </c>
      <c r="C28" s="510"/>
      <c r="D28" s="510"/>
      <c r="E28" s="510"/>
      <c r="F28" s="387"/>
    </row>
    <row r="29" spans="1:6" ht="13.5" customHeight="1" x14ac:dyDescent="0.3">
      <c r="A29" s="389"/>
      <c r="B29" s="390"/>
      <c r="C29" s="390"/>
      <c r="D29" s="390"/>
      <c r="E29" s="390"/>
      <c r="F29" s="387"/>
    </row>
    <row r="30" spans="1:6" ht="32.1" customHeight="1" x14ac:dyDescent="0.3">
      <c r="A30" s="389"/>
      <c r="B30" s="510" t="s">
        <v>250</v>
      </c>
      <c r="C30" s="510"/>
      <c r="D30" s="510"/>
      <c r="E30" s="510"/>
      <c r="F30" s="387"/>
    </row>
    <row r="31" spans="1:6" ht="15" customHeight="1" x14ac:dyDescent="0.3">
      <c r="A31" s="387"/>
      <c r="B31" s="510" t="s">
        <v>251</v>
      </c>
      <c r="C31" s="510"/>
      <c r="D31" s="510"/>
      <c r="E31" s="510"/>
      <c r="F31" s="387"/>
    </row>
    <row r="32" spans="1:6" ht="15" customHeight="1" x14ac:dyDescent="0.3">
      <c r="A32" s="387"/>
      <c r="B32" s="510" t="s">
        <v>252</v>
      </c>
      <c r="C32" s="510"/>
      <c r="D32" s="510"/>
      <c r="E32" s="510"/>
      <c r="F32" s="387"/>
    </row>
  </sheetData>
  <mergeCells count="10">
    <mergeCell ref="B28:E28"/>
    <mergeCell ref="B30:E30"/>
    <mergeCell ref="B31:E31"/>
    <mergeCell ref="B32:E32"/>
    <mergeCell ref="A2:E2"/>
    <mergeCell ref="A3:E3"/>
    <mergeCell ref="A4:E4"/>
    <mergeCell ref="A5:E5"/>
    <mergeCell ref="A6:E6"/>
    <mergeCell ref="B27:D27"/>
  </mergeCells>
  <pageMargins left="0.25" right="0.25" top="0.5" bottom="0.5" header="0.25" footer="0.25"/>
  <pageSetup paperSize="9" scale="73" orientation="portrait" horizontalDpi="1200" verticalDpi="1200" r:id="rId1"/>
  <headerFooter>
    <oddHeader>&amp;LOFFICE OF HEALTH CARE ACCESS&amp;CANNUAL REPORTING&amp;RDAY KIMBALL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A28" sqref="A28"/>
    </sheetView>
  </sheetViews>
  <sheetFormatPr defaultColWidth="9.109375" defaultRowHeight="15" customHeight="1" x14ac:dyDescent="0.25"/>
  <cols>
    <col min="1" max="1" width="6.5546875" style="421" customWidth="1"/>
    <col min="2" max="2" width="90.88671875" style="39" customWidth="1"/>
    <col min="3" max="3" width="37.5546875" style="393" customWidth="1"/>
    <col min="4" max="16384" width="9.109375" style="39"/>
  </cols>
  <sheetData>
    <row r="2" spans="1:4" ht="15.75" customHeight="1" x14ac:dyDescent="0.3">
      <c r="A2" s="467" t="s">
        <v>0</v>
      </c>
      <c r="B2" s="467"/>
      <c r="C2" s="467"/>
    </row>
    <row r="3" spans="1:4" ht="15.75" customHeight="1" x14ac:dyDescent="0.3">
      <c r="A3" s="467" t="s">
        <v>1</v>
      </c>
      <c r="B3" s="467"/>
      <c r="C3" s="467"/>
    </row>
    <row r="4" spans="1:4" ht="15.75" customHeight="1" x14ac:dyDescent="0.3">
      <c r="A4" s="467" t="s">
        <v>62</v>
      </c>
      <c r="B4" s="467"/>
      <c r="C4" s="467"/>
    </row>
    <row r="5" spans="1:4" ht="15.75" customHeight="1" x14ac:dyDescent="0.3">
      <c r="A5" s="467" t="s">
        <v>253</v>
      </c>
      <c r="B5" s="467"/>
      <c r="C5" s="467"/>
    </row>
    <row r="6" spans="1:4" ht="15.75" customHeight="1" x14ac:dyDescent="0.3">
      <c r="A6" s="467" t="s">
        <v>254</v>
      </c>
      <c r="B6" s="467"/>
      <c r="C6" s="467"/>
    </row>
    <row r="7" spans="1:4" ht="15.75" customHeight="1" x14ac:dyDescent="0.3">
      <c r="A7" s="391"/>
      <c r="B7" s="392"/>
      <c r="D7" s="394"/>
    </row>
    <row r="8" spans="1:4" ht="15.75" customHeight="1" x14ac:dyDescent="0.3">
      <c r="A8" s="395">
        <v>-1</v>
      </c>
      <c r="B8" s="396">
        <v>-2</v>
      </c>
      <c r="C8" s="395">
        <v>-3</v>
      </c>
      <c r="D8" s="394"/>
    </row>
    <row r="9" spans="1:4" ht="24.75" customHeight="1" x14ac:dyDescent="0.3">
      <c r="A9" s="397" t="s">
        <v>5</v>
      </c>
      <c r="B9" s="398" t="s">
        <v>6</v>
      </c>
      <c r="C9" s="399" t="s">
        <v>255</v>
      </c>
    </row>
    <row r="10" spans="1:4" ht="15.75" customHeight="1" x14ac:dyDescent="0.3">
      <c r="A10" s="400"/>
      <c r="B10" s="401"/>
      <c r="C10" s="402"/>
    </row>
    <row r="11" spans="1:4" ht="30" customHeight="1" x14ac:dyDescent="0.3">
      <c r="A11" s="403" t="s">
        <v>172</v>
      </c>
      <c r="B11" s="404" t="s">
        <v>256</v>
      </c>
      <c r="C11" s="405"/>
    </row>
    <row r="12" spans="1:4" ht="45" customHeight="1" x14ac:dyDescent="0.25">
      <c r="A12" s="406" t="s">
        <v>257</v>
      </c>
      <c r="B12" s="407" t="s">
        <v>258</v>
      </c>
      <c r="C12" s="408" t="s">
        <v>259</v>
      </c>
    </row>
    <row r="13" spans="1:4" ht="15" customHeight="1" x14ac:dyDescent="0.25">
      <c r="A13" s="409"/>
      <c r="B13" s="410"/>
      <c r="C13" s="411"/>
    </row>
    <row r="14" spans="1:4" ht="30" customHeight="1" x14ac:dyDescent="0.25">
      <c r="A14" s="412" t="s">
        <v>260</v>
      </c>
      <c r="B14" s="413" t="s">
        <v>261</v>
      </c>
      <c r="C14" s="414" t="s">
        <v>259</v>
      </c>
    </row>
    <row r="15" spans="1:4" ht="15" customHeight="1" x14ac:dyDescent="0.25">
      <c r="A15" s="415"/>
      <c r="B15" s="410"/>
      <c r="C15" s="411"/>
    </row>
    <row r="16" spans="1:4" ht="30" customHeight="1" x14ac:dyDescent="0.25">
      <c r="A16" s="412" t="s">
        <v>262</v>
      </c>
      <c r="B16" s="413" t="s">
        <v>263</v>
      </c>
      <c r="C16" s="414" t="s">
        <v>259</v>
      </c>
    </row>
    <row r="17" spans="1:3" ht="15" customHeight="1" x14ac:dyDescent="0.25">
      <c r="A17" s="415"/>
      <c r="B17" s="410"/>
      <c r="C17" s="411"/>
    </row>
    <row r="18" spans="1:3" ht="30" customHeight="1" x14ac:dyDescent="0.25">
      <c r="A18" s="412" t="s">
        <v>264</v>
      </c>
      <c r="B18" s="413" t="s">
        <v>265</v>
      </c>
      <c r="C18" s="414" t="s">
        <v>259</v>
      </c>
    </row>
    <row r="19" spans="1:3" ht="15" customHeight="1" x14ac:dyDescent="0.25">
      <c r="A19" s="416"/>
      <c r="B19" s="417"/>
      <c r="C19" s="411"/>
    </row>
    <row r="20" spans="1:3" ht="30" customHeight="1" x14ac:dyDescent="0.25">
      <c r="A20" s="418" t="s">
        <v>266</v>
      </c>
      <c r="B20" s="419" t="s">
        <v>267</v>
      </c>
      <c r="C20" s="420">
        <v>0</v>
      </c>
    </row>
  </sheetData>
  <mergeCells count="5">
    <mergeCell ref="A2:C2"/>
    <mergeCell ref="A3:C3"/>
    <mergeCell ref="A4:C4"/>
    <mergeCell ref="A5:C5"/>
    <mergeCell ref="A6:C6"/>
  </mergeCells>
  <pageMargins left="0.25" right="0.25" top="0.5" bottom="0.5" header="0.25" footer="0.25"/>
  <pageSetup paperSize="9" scale="74" orientation="portrait" horizontalDpi="1200" verticalDpi="1200" r:id="rId1"/>
  <headerFooter>
    <oddHeader>&amp;LOFFICE OF HEALTH CARE ACCESS&amp;CANNUAL REPORTING&amp;RDAY KIMBALL HOSPITAL</oddHeader>
    <oddFooter>&amp;LREPORT 21&amp;C&amp;P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A28" sqref="A28"/>
    </sheetView>
  </sheetViews>
  <sheetFormatPr defaultColWidth="9.109375" defaultRowHeight="15" x14ac:dyDescent="0.25"/>
  <cols>
    <col min="1" max="1" width="8.6640625" style="422" customWidth="1"/>
    <col min="2" max="2" width="55.33203125" style="422" customWidth="1"/>
    <col min="3" max="6" width="16.6640625" style="422" customWidth="1"/>
    <col min="7" max="16384" width="9.109375" style="422"/>
  </cols>
  <sheetData>
    <row r="1" spans="1:6" ht="15" customHeight="1" x14ac:dyDescent="0.3">
      <c r="A1" s="514" t="s">
        <v>0</v>
      </c>
      <c r="B1" s="515"/>
      <c r="C1" s="515"/>
      <c r="D1" s="515"/>
      <c r="E1" s="515"/>
      <c r="F1" s="516"/>
    </row>
    <row r="2" spans="1:6" ht="15" customHeight="1" x14ac:dyDescent="0.3">
      <c r="A2" s="514" t="s">
        <v>189</v>
      </c>
      <c r="B2" s="515"/>
      <c r="C2" s="515"/>
      <c r="D2" s="515"/>
      <c r="E2" s="515"/>
      <c r="F2" s="516"/>
    </row>
    <row r="3" spans="1:6" ht="15" customHeight="1" x14ac:dyDescent="0.3">
      <c r="A3" s="461" t="s">
        <v>268</v>
      </c>
      <c r="B3" s="461"/>
      <c r="C3" s="461"/>
      <c r="D3" s="461"/>
      <c r="E3" s="461"/>
      <c r="F3" s="461"/>
    </row>
    <row r="4" spans="1:6" ht="15" customHeight="1" x14ac:dyDescent="0.3">
      <c r="A4" s="461" t="s">
        <v>269</v>
      </c>
      <c r="B4" s="461"/>
      <c r="C4" s="461"/>
      <c r="D4" s="461"/>
      <c r="E4" s="461"/>
      <c r="F4" s="461"/>
    </row>
    <row r="5" spans="1:6" ht="15" customHeight="1" x14ac:dyDescent="0.3">
      <c r="A5" s="423"/>
      <c r="B5" s="2"/>
      <c r="C5" s="2"/>
      <c r="D5" s="2"/>
      <c r="E5" s="2"/>
      <c r="F5" s="423"/>
    </row>
    <row r="6" spans="1:6" ht="15" customHeight="1" x14ac:dyDescent="0.3">
      <c r="A6" s="424">
        <v>-1</v>
      </c>
      <c r="B6" s="424">
        <v>-2</v>
      </c>
      <c r="C6" s="424">
        <v>-3</v>
      </c>
      <c r="D6" s="424">
        <v>-4</v>
      </c>
      <c r="E6" s="424">
        <v>-5</v>
      </c>
      <c r="F6" s="424">
        <v>-6</v>
      </c>
    </row>
    <row r="7" spans="1:6" ht="15" customHeight="1" x14ac:dyDescent="0.3">
      <c r="A7" s="425"/>
      <c r="B7" s="424"/>
      <c r="C7" s="2" t="s">
        <v>270</v>
      </c>
      <c r="D7" s="2" t="s">
        <v>271</v>
      </c>
      <c r="E7" s="424" t="s">
        <v>109</v>
      </c>
      <c r="F7" s="424" t="s">
        <v>272</v>
      </c>
    </row>
    <row r="8" spans="1:6" ht="15" customHeight="1" x14ac:dyDescent="0.3">
      <c r="A8" s="426" t="s">
        <v>5</v>
      </c>
      <c r="B8" s="427" t="s">
        <v>6</v>
      </c>
      <c r="C8" s="426" t="s">
        <v>109</v>
      </c>
      <c r="D8" s="426" t="s">
        <v>109</v>
      </c>
      <c r="E8" s="426" t="s">
        <v>273</v>
      </c>
      <c r="F8" s="426" t="s">
        <v>273</v>
      </c>
    </row>
    <row r="9" spans="1:6" ht="15" customHeight="1" x14ac:dyDescent="0.3">
      <c r="A9" s="425"/>
      <c r="B9" s="425"/>
      <c r="C9" s="425"/>
      <c r="D9" s="425"/>
      <c r="E9" s="425"/>
      <c r="F9" s="425"/>
    </row>
    <row r="10" spans="1:6" ht="15" customHeight="1" x14ac:dyDescent="0.3">
      <c r="A10" s="426" t="s">
        <v>92</v>
      </c>
      <c r="B10" s="428" t="s">
        <v>274</v>
      </c>
      <c r="C10" s="428"/>
      <c r="D10" s="428"/>
      <c r="E10" s="428"/>
      <c r="F10" s="429"/>
    </row>
    <row r="11" spans="1:6" ht="15" customHeight="1" x14ac:dyDescent="0.3">
      <c r="A11" s="426"/>
      <c r="B11" s="428"/>
      <c r="C11" s="428"/>
      <c r="D11" s="428"/>
      <c r="E11" s="428"/>
      <c r="F11" s="429"/>
    </row>
    <row r="12" spans="1:6" x14ac:dyDescent="0.25">
      <c r="A12" s="430" t="s">
        <v>275</v>
      </c>
      <c r="B12" s="431" t="s">
        <v>276</v>
      </c>
      <c r="C12" s="432">
        <v>366</v>
      </c>
      <c r="D12" s="432">
        <v>228</v>
      </c>
      <c r="E12" s="432">
        <f>+D12-C12</f>
        <v>-138</v>
      </c>
      <c r="F12" s="429">
        <f>IF(C12=0,0,E12/C12)</f>
        <v>-0.37704918032786883</v>
      </c>
    </row>
    <row r="13" spans="1:6" ht="15" customHeight="1" x14ac:dyDescent="0.3">
      <c r="A13" s="430" t="s">
        <v>277</v>
      </c>
      <c r="B13" s="431" t="s">
        <v>278</v>
      </c>
      <c r="C13" s="432">
        <v>357</v>
      </c>
      <c r="D13" s="432">
        <v>217</v>
      </c>
      <c r="E13" s="432">
        <f>+D13-C13</f>
        <v>-140</v>
      </c>
      <c r="F13" s="433">
        <f>IF(C13=0,0,E13/C13)</f>
        <v>-0.39215686274509803</v>
      </c>
    </row>
    <row r="14" spans="1:6" ht="15" customHeight="1" x14ac:dyDescent="0.3">
      <c r="A14" s="434"/>
      <c r="B14" s="434"/>
      <c r="C14" s="434"/>
      <c r="D14" s="434"/>
      <c r="E14" s="434"/>
    </row>
    <row r="15" spans="1:6" x14ac:dyDescent="0.25">
      <c r="A15" s="430" t="s">
        <v>279</v>
      </c>
      <c r="B15" s="431" t="s">
        <v>280</v>
      </c>
      <c r="C15" s="435">
        <v>522721</v>
      </c>
      <c r="D15" s="435">
        <v>477320</v>
      </c>
      <c r="E15" s="435">
        <f>+D15-C15</f>
        <v>-45401</v>
      </c>
      <c r="F15" s="429">
        <f>IF(C15=0,0,E15/C15)</f>
        <v>-8.6855129218072355E-2</v>
      </c>
    </row>
    <row r="16" spans="1:6" ht="15" customHeight="1" x14ac:dyDescent="0.3">
      <c r="A16" s="436"/>
      <c r="B16" s="434" t="s">
        <v>281</v>
      </c>
      <c r="C16" s="437">
        <f>IF(C13=0,0,C15/C13)</f>
        <v>1464.2044817927172</v>
      </c>
      <c r="D16" s="437">
        <f>IF(D13=0,0,D15/D13)</f>
        <v>2199.63133640553</v>
      </c>
      <c r="E16" s="437">
        <f>+D16-C16</f>
        <v>735.4268546128128</v>
      </c>
      <c r="F16" s="433">
        <f>IF(C16=0,0,E16/C16)</f>
        <v>0.5022705938670422</v>
      </c>
    </row>
    <row r="17" spans="1:6" ht="15" customHeight="1" x14ac:dyDescent="0.3">
      <c r="A17" s="434"/>
      <c r="B17" s="434"/>
      <c r="C17" s="434"/>
      <c r="D17" s="434"/>
      <c r="E17" s="434"/>
      <c r="F17" s="429"/>
    </row>
    <row r="18" spans="1:6" x14ac:dyDescent="0.25">
      <c r="A18" s="430" t="s">
        <v>282</v>
      </c>
      <c r="B18" s="431" t="s">
        <v>283</v>
      </c>
      <c r="C18" s="431">
        <v>0.499307</v>
      </c>
      <c r="D18" s="431">
        <v>0.47183900000000001</v>
      </c>
      <c r="E18" s="438">
        <f>+D18-C18</f>
        <v>-2.7467999999999992E-2</v>
      </c>
      <c r="F18" s="429">
        <f>IF(C18=0,0,E18/C18)</f>
        <v>-5.5012246974306372E-2</v>
      </c>
    </row>
    <row r="19" spans="1:6" ht="15" customHeight="1" x14ac:dyDescent="0.3">
      <c r="A19" s="436"/>
      <c r="B19" s="434" t="s">
        <v>284</v>
      </c>
      <c r="C19" s="437">
        <f>+C15*C18</f>
        <v>260998.25434700001</v>
      </c>
      <c r="D19" s="437">
        <f>+D15*D18</f>
        <v>225218.19148000001</v>
      </c>
      <c r="E19" s="437">
        <f>+D19-C19</f>
        <v>-35780.062867000001</v>
      </c>
      <c r="F19" s="433">
        <f>IF(C19=0,0,E19/C19)</f>
        <v>-0.13708928037284884</v>
      </c>
    </row>
    <row r="20" spans="1:6" ht="15" customHeight="1" x14ac:dyDescent="0.3">
      <c r="A20" s="436"/>
      <c r="B20" s="434" t="s">
        <v>285</v>
      </c>
      <c r="C20" s="437">
        <f>IF(C13=0,0,C19/C13)</f>
        <v>731.08754719047624</v>
      </c>
      <c r="D20" s="437">
        <f>IF(D13=0,0,D19/D13)</f>
        <v>1037.8718501382489</v>
      </c>
      <c r="E20" s="437">
        <f>+D20-C20</f>
        <v>306.78430294777263</v>
      </c>
      <c r="F20" s="433">
        <f>IF(C20=0,0,E20/C20)</f>
        <v>0.4196273129349905</v>
      </c>
    </row>
    <row r="21" spans="1:6" ht="15" customHeight="1" x14ac:dyDescent="0.3">
      <c r="A21" s="425"/>
      <c r="B21" s="434"/>
      <c r="C21" s="439"/>
      <c r="D21" s="439"/>
      <c r="E21" s="439"/>
      <c r="F21" s="429"/>
    </row>
    <row r="22" spans="1:6" x14ac:dyDescent="0.25">
      <c r="A22" s="430" t="s">
        <v>286</v>
      </c>
      <c r="B22" s="431" t="s">
        <v>287</v>
      </c>
      <c r="C22" s="435">
        <v>195670</v>
      </c>
      <c r="D22" s="435">
        <v>142017</v>
      </c>
      <c r="E22" s="435">
        <f>+D22-C22</f>
        <v>-53653</v>
      </c>
      <c r="F22" s="429">
        <f>IF(C22=0,0,E22/C22)</f>
        <v>-0.27420146164460574</v>
      </c>
    </row>
    <row r="23" spans="1:6" ht="30" x14ac:dyDescent="0.25">
      <c r="A23" s="430" t="s">
        <v>288</v>
      </c>
      <c r="B23" s="431" t="s">
        <v>289</v>
      </c>
      <c r="C23" s="440">
        <v>113687</v>
      </c>
      <c r="D23" s="440">
        <v>80265</v>
      </c>
      <c r="E23" s="440">
        <f>+D23-C23</f>
        <v>-33422</v>
      </c>
      <c r="F23" s="429">
        <f>IF(C23=0,0,E23/C23)</f>
        <v>-0.29398260135283716</v>
      </c>
    </row>
    <row r="24" spans="1:6" ht="30" x14ac:dyDescent="0.25">
      <c r="A24" s="430" t="s">
        <v>290</v>
      </c>
      <c r="B24" s="431" t="s">
        <v>291</v>
      </c>
      <c r="C24" s="440">
        <v>213364</v>
      </c>
      <c r="D24" s="440">
        <v>255038</v>
      </c>
      <c r="E24" s="440">
        <f>+D24-C24</f>
        <v>41674</v>
      </c>
      <c r="F24" s="429">
        <f>IF(C24=0,0,E24/C24)</f>
        <v>0.1953187979227986</v>
      </c>
    </row>
    <row r="25" spans="1:6" ht="15" customHeight="1" x14ac:dyDescent="0.3">
      <c r="A25" s="425"/>
      <c r="B25" s="434" t="s">
        <v>280</v>
      </c>
      <c r="C25" s="437">
        <f>+C22+C23+C24</f>
        <v>522721</v>
      </c>
      <c r="D25" s="437">
        <f>+D22+D23+D24</f>
        <v>477320</v>
      </c>
      <c r="E25" s="437">
        <f>+E22+E23+E24</f>
        <v>-45401</v>
      </c>
      <c r="F25" s="433">
        <f>IF(C25=0,0,E25/C25)</f>
        <v>-8.6855129218072355E-2</v>
      </c>
    </row>
    <row r="26" spans="1:6" ht="15" customHeight="1" x14ac:dyDescent="0.3">
      <c r="A26" s="426"/>
      <c r="B26" s="434"/>
      <c r="C26" s="441"/>
      <c r="D26" s="441"/>
      <c r="E26" s="441"/>
      <c r="F26" s="429"/>
    </row>
    <row r="27" spans="1:6" x14ac:dyDescent="0.25">
      <c r="A27" s="430" t="s">
        <v>292</v>
      </c>
      <c r="B27" s="431" t="s">
        <v>293</v>
      </c>
      <c r="C27" s="440">
        <v>450</v>
      </c>
      <c r="D27" s="440">
        <v>280</v>
      </c>
      <c r="E27" s="440">
        <f>+D27-C27</f>
        <v>-170</v>
      </c>
      <c r="F27" s="429">
        <f>IF(C27=0,0,E27/C27)</f>
        <v>-0.37777777777777777</v>
      </c>
    </row>
    <row r="28" spans="1:6" x14ac:dyDescent="0.25">
      <c r="A28" s="430" t="s">
        <v>294</v>
      </c>
      <c r="B28" s="431" t="s">
        <v>295</v>
      </c>
      <c r="C28" s="440">
        <v>98</v>
      </c>
      <c r="D28" s="440">
        <v>62</v>
      </c>
      <c r="E28" s="440">
        <f>+D28-C28</f>
        <v>-36</v>
      </c>
      <c r="F28" s="429">
        <f>IF(C28=0,0,E28/C28)</f>
        <v>-0.36734693877551022</v>
      </c>
    </row>
    <row r="29" spans="1:6" x14ac:dyDescent="0.25">
      <c r="A29" s="430" t="s">
        <v>296</v>
      </c>
      <c r="B29" s="431" t="s">
        <v>297</v>
      </c>
      <c r="C29" s="440">
        <v>220</v>
      </c>
      <c r="D29" s="440">
        <v>81</v>
      </c>
      <c r="E29" s="440">
        <f>+D29-C29</f>
        <v>-139</v>
      </c>
      <c r="F29" s="429">
        <f>IF(C29=0,0,E29/C29)</f>
        <v>-0.63181818181818183</v>
      </c>
    </row>
    <row r="30" spans="1:6" ht="30" x14ac:dyDescent="0.25">
      <c r="A30" s="430" t="s">
        <v>298</v>
      </c>
      <c r="B30" s="431" t="s">
        <v>299</v>
      </c>
      <c r="C30" s="440">
        <v>779</v>
      </c>
      <c r="D30" s="440">
        <v>377</v>
      </c>
      <c r="E30" s="440">
        <f>+D30-C30</f>
        <v>-402</v>
      </c>
      <c r="F30" s="429">
        <f>IF(C30=0,0,E30/C30)</f>
        <v>-0.5160462130937099</v>
      </c>
    </row>
    <row r="31" spans="1:6" ht="15" customHeight="1" x14ac:dyDescent="0.3">
      <c r="A31" s="426"/>
      <c r="B31" s="442"/>
      <c r="C31" s="425"/>
      <c r="D31" s="425"/>
      <c r="E31" s="425"/>
      <c r="F31" s="433"/>
    </row>
    <row r="32" spans="1:6" ht="15" customHeight="1" x14ac:dyDescent="0.3">
      <c r="A32" s="443"/>
      <c r="B32" s="431"/>
      <c r="C32" s="428"/>
      <c r="D32" s="428"/>
      <c r="E32" s="428"/>
      <c r="F32" s="429"/>
    </row>
    <row r="33" spans="1:6" ht="15" customHeight="1" x14ac:dyDescent="0.3">
      <c r="A33" s="442" t="s">
        <v>300</v>
      </c>
      <c r="B33" s="434"/>
      <c r="C33" s="439"/>
      <c r="D33" s="439"/>
      <c r="E33" s="439"/>
    </row>
    <row r="34" spans="1:6" ht="15" customHeight="1" x14ac:dyDescent="0.3">
      <c r="A34" s="426"/>
      <c r="B34" s="442"/>
      <c r="C34" s="425"/>
      <c r="D34" s="425"/>
      <c r="E34" s="425"/>
      <c r="F34" s="433"/>
    </row>
    <row r="35" spans="1:6" ht="15" customHeight="1" x14ac:dyDescent="0.3">
      <c r="A35" s="442"/>
      <c r="F35" s="429"/>
    </row>
    <row r="36" spans="1:6" ht="15" customHeight="1" x14ac:dyDescent="0.3">
      <c r="A36" s="426" t="s">
        <v>99</v>
      </c>
      <c r="B36" s="428" t="s">
        <v>301</v>
      </c>
      <c r="C36" s="425"/>
      <c r="D36" s="425"/>
      <c r="E36" s="425"/>
      <c r="F36" s="425"/>
    </row>
    <row r="37" spans="1:6" ht="15" customHeight="1" x14ac:dyDescent="0.3">
      <c r="A37" s="426"/>
      <c r="B37" s="442"/>
      <c r="C37" s="425"/>
      <c r="D37" s="425"/>
      <c r="E37" s="425"/>
      <c r="F37" s="425"/>
    </row>
    <row r="38" spans="1:6" x14ac:dyDescent="0.25">
      <c r="A38" s="430" t="s">
        <v>275</v>
      </c>
      <c r="B38" s="431" t="s">
        <v>276</v>
      </c>
      <c r="C38" s="432">
        <v>0</v>
      </c>
      <c r="D38" s="432">
        <v>0</v>
      </c>
      <c r="E38" s="432">
        <f>+D38-C38</f>
        <v>0</v>
      </c>
      <c r="F38" s="429">
        <f>IF(C38=0,0,E38/C38)</f>
        <v>0</v>
      </c>
    </row>
    <row r="39" spans="1:6" ht="15" customHeight="1" x14ac:dyDescent="0.3">
      <c r="A39" s="430" t="s">
        <v>277</v>
      </c>
      <c r="B39" s="431" t="s">
        <v>278</v>
      </c>
      <c r="C39" s="432">
        <v>0</v>
      </c>
      <c r="D39" s="432">
        <v>0</v>
      </c>
      <c r="E39" s="432">
        <f>+D39-C39</f>
        <v>0</v>
      </c>
      <c r="F39" s="433">
        <f>IF(C39=0,0,E39/C39)</f>
        <v>0</v>
      </c>
    </row>
    <row r="40" spans="1:6" ht="15" customHeight="1" x14ac:dyDescent="0.3">
      <c r="A40" s="431"/>
      <c r="B40" s="431"/>
      <c r="C40" s="434"/>
      <c r="D40" s="434"/>
      <c r="E40" s="434"/>
    </row>
    <row r="41" spans="1:6" x14ac:dyDescent="0.25">
      <c r="A41" s="430" t="s">
        <v>279</v>
      </c>
      <c r="B41" s="431" t="s">
        <v>302</v>
      </c>
      <c r="C41" s="435">
        <v>0</v>
      </c>
      <c r="D41" s="435">
        <v>0</v>
      </c>
      <c r="E41" s="435">
        <f>+D41-C41</f>
        <v>0</v>
      </c>
      <c r="F41" s="429">
        <f>IF(C41=0,0,E41/C41)</f>
        <v>0</v>
      </c>
    </row>
    <row r="42" spans="1:6" ht="15" customHeight="1" x14ac:dyDescent="0.3">
      <c r="A42" s="425"/>
      <c r="B42" s="434" t="s">
        <v>281</v>
      </c>
      <c r="C42" s="437">
        <f>IF(C39=0,0,C41/C39)</f>
        <v>0</v>
      </c>
      <c r="D42" s="437">
        <f>IF(D39=0,0,D41/D39)</f>
        <v>0</v>
      </c>
      <c r="E42" s="437">
        <f>+D42-C42</f>
        <v>0</v>
      </c>
      <c r="F42" s="433">
        <f>IF(C42=0,0,E42/C42)</f>
        <v>0</v>
      </c>
    </row>
    <row r="43" spans="1:6" ht="15" customHeight="1" x14ac:dyDescent="0.3">
      <c r="A43" s="434"/>
      <c r="B43" s="434"/>
      <c r="C43" s="434"/>
      <c r="D43" s="434"/>
      <c r="E43" s="434"/>
      <c r="F43" s="429"/>
    </row>
    <row r="44" spans="1:6" x14ac:dyDescent="0.25">
      <c r="A44" s="430" t="s">
        <v>282</v>
      </c>
      <c r="B44" s="431" t="s">
        <v>283</v>
      </c>
      <c r="C44" s="431">
        <v>0</v>
      </c>
      <c r="D44" s="431">
        <v>0</v>
      </c>
      <c r="E44" s="438">
        <f>+D44-C44</f>
        <v>0</v>
      </c>
      <c r="F44" s="429">
        <f>IF(C44=0,0,E44/C44)</f>
        <v>0</v>
      </c>
    </row>
    <row r="45" spans="1:6" ht="15" customHeight="1" x14ac:dyDescent="0.3">
      <c r="A45" s="425"/>
      <c r="B45" s="434" t="s">
        <v>284</v>
      </c>
      <c r="C45" s="437">
        <f>+C41*C44</f>
        <v>0</v>
      </c>
      <c r="D45" s="437">
        <f>+D41*D44</f>
        <v>0</v>
      </c>
      <c r="E45" s="437">
        <f>+D45-C45</f>
        <v>0</v>
      </c>
      <c r="F45" s="433">
        <f>IF(C45=0,0,E45/C45)</f>
        <v>0</v>
      </c>
    </row>
    <row r="46" spans="1:6" ht="15" customHeight="1" x14ac:dyDescent="0.3">
      <c r="A46" s="425"/>
      <c r="B46" s="434" t="s">
        <v>285</v>
      </c>
      <c r="C46" s="437">
        <f>IF(C39=0,0,C45/C39)</f>
        <v>0</v>
      </c>
      <c r="D46" s="437">
        <f>IF(D39=0,0,D45/D39)</f>
        <v>0</v>
      </c>
      <c r="E46" s="437">
        <f>+D46-C46</f>
        <v>0</v>
      </c>
      <c r="F46" s="433">
        <f>IF(C46=0,0,E46/C46)</f>
        <v>0</v>
      </c>
    </row>
    <row r="47" spans="1:6" ht="15" customHeight="1" x14ac:dyDescent="0.3">
      <c r="A47" s="425"/>
      <c r="B47" s="434"/>
      <c r="C47" s="439"/>
      <c r="D47" s="439"/>
      <c r="E47" s="439"/>
      <c r="F47" s="433"/>
    </row>
    <row r="48" spans="1:6" x14ac:dyDescent="0.25">
      <c r="A48" s="430" t="s">
        <v>286</v>
      </c>
      <c r="B48" s="431" t="s">
        <v>303</v>
      </c>
      <c r="C48" s="435">
        <v>0</v>
      </c>
      <c r="D48" s="435">
        <v>0</v>
      </c>
      <c r="E48" s="435">
        <f>+D48-C48</f>
        <v>0</v>
      </c>
      <c r="F48" s="429">
        <f>IF(C48=0,0,E48/C48)</f>
        <v>0</v>
      </c>
    </row>
    <row r="49" spans="1:7" ht="30" x14ac:dyDescent="0.25">
      <c r="A49" s="430" t="s">
        <v>288</v>
      </c>
      <c r="B49" s="431" t="s">
        <v>304</v>
      </c>
      <c r="C49" s="440">
        <v>0</v>
      </c>
      <c r="D49" s="440">
        <v>0</v>
      </c>
      <c r="E49" s="440">
        <f>+D49-C49</f>
        <v>0</v>
      </c>
      <c r="F49" s="429">
        <f>IF(C49=0,0,E49/C49)</f>
        <v>0</v>
      </c>
    </row>
    <row r="50" spans="1:7" ht="30" x14ac:dyDescent="0.25">
      <c r="A50" s="430" t="s">
        <v>290</v>
      </c>
      <c r="B50" s="431" t="s">
        <v>305</v>
      </c>
      <c r="C50" s="440">
        <v>0</v>
      </c>
      <c r="D50" s="440">
        <v>0</v>
      </c>
      <c r="E50" s="440">
        <f>+D50-C50</f>
        <v>0</v>
      </c>
      <c r="F50" s="429">
        <f>IF(C50=0,0,E50/C50)</f>
        <v>0</v>
      </c>
    </row>
    <row r="51" spans="1:7" ht="15" customHeight="1" x14ac:dyDescent="0.3">
      <c r="A51" s="425"/>
      <c r="B51" s="434" t="s">
        <v>302</v>
      </c>
      <c r="C51" s="437">
        <f>+C48+C49+C50</f>
        <v>0</v>
      </c>
      <c r="D51" s="437">
        <f>+D48+D49+D50</f>
        <v>0</v>
      </c>
      <c r="E51" s="437">
        <f>+E48+E49+E50</f>
        <v>0</v>
      </c>
      <c r="F51" s="433">
        <f>IF(C51=0,0,E51/C51)</f>
        <v>0</v>
      </c>
    </row>
    <row r="52" spans="1:7" ht="15" customHeight="1" x14ac:dyDescent="0.3">
      <c r="A52" s="426"/>
      <c r="B52" s="434"/>
      <c r="C52" s="441"/>
      <c r="D52" s="441"/>
      <c r="E52" s="441"/>
      <c r="F52" s="429"/>
    </row>
    <row r="53" spans="1:7" x14ac:dyDescent="0.25">
      <c r="A53" s="430" t="s">
        <v>292</v>
      </c>
      <c r="B53" s="431" t="s">
        <v>306</v>
      </c>
      <c r="C53" s="440">
        <v>0</v>
      </c>
      <c r="D53" s="440">
        <v>0</v>
      </c>
      <c r="E53" s="440">
        <f>+D53-C53</f>
        <v>0</v>
      </c>
      <c r="F53" s="429">
        <f>IF(C53=0,0,E53/C53)</f>
        <v>0</v>
      </c>
    </row>
    <row r="54" spans="1:7" x14ac:dyDescent="0.25">
      <c r="A54" s="430" t="s">
        <v>294</v>
      </c>
      <c r="B54" s="431" t="s">
        <v>307</v>
      </c>
      <c r="C54" s="440">
        <v>0</v>
      </c>
      <c r="D54" s="440">
        <v>0</v>
      </c>
      <c r="E54" s="440">
        <f>+D54-C54</f>
        <v>0</v>
      </c>
      <c r="F54" s="429">
        <f>IF(C54=0,0,E54/C54)</f>
        <v>0</v>
      </c>
    </row>
    <row r="55" spans="1:7" x14ac:dyDescent="0.25">
      <c r="A55" s="430" t="s">
        <v>296</v>
      </c>
      <c r="B55" s="431" t="s">
        <v>308</v>
      </c>
      <c r="C55" s="440">
        <v>0</v>
      </c>
      <c r="D55" s="440">
        <v>0</v>
      </c>
      <c r="E55" s="440">
        <f>+D55-C55</f>
        <v>0</v>
      </c>
      <c r="F55" s="429">
        <f>IF(C55=0,0,E55/C55)</f>
        <v>0</v>
      </c>
    </row>
    <row r="56" spans="1:7" ht="30" x14ac:dyDescent="0.25">
      <c r="A56" s="430" t="s">
        <v>298</v>
      </c>
      <c r="B56" s="431" t="s">
        <v>309</v>
      </c>
      <c r="C56" s="440">
        <v>0</v>
      </c>
      <c r="D56" s="440">
        <v>0</v>
      </c>
      <c r="E56" s="440">
        <f>+D56-C56</f>
        <v>0</v>
      </c>
      <c r="F56" s="429">
        <f>IF(C56=0,0,E56/C56)</f>
        <v>0</v>
      </c>
    </row>
    <row r="57" spans="1:7" ht="15" customHeight="1" x14ac:dyDescent="0.3">
      <c r="A57" s="444"/>
      <c r="B57" s="2"/>
      <c r="C57" s="2"/>
      <c r="D57" s="2"/>
      <c r="E57" s="2"/>
      <c r="F57" s="445"/>
    </row>
    <row r="58" spans="1:7" ht="15" customHeight="1" x14ac:dyDescent="0.3">
      <c r="A58" s="442" t="s">
        <v>310</v>
      </c>
      <c r="B58" s="2"/>
      <c r="C58" s="2"/>
      <c r="D58" s="2"/>
      <c r="E58" s="2"/>
      <c r="F58" s="446"/>
    </row>
    <row r="59" spans="1:7" ht="15" customHeight="1" x14ac:dyDescent="0.3">
      <c r="A59" s="426"/>
      <c r="B59" s="442"/>
      <c r="C59" s="425"/>
      <c r="D59" s="425"/>
      <c r="E59" s="425"/>
      <c r="F59" s="433"/>
    </row>
    <row r="60" spans="1:7" ht="15" customHeight="1" x14ac:dyDescent="0.3">
      <c r="A60" s="436"/>
      <c r="B60" s="431"/>
      <c r="C60" s="440"/>
      <c r="D60" s="440"/>
      <c r="E60" s="440"/>
      <c r="F60" s="447"/>
      <c r="G60" s="448"/>
    </row>
    <row r="61" spans="1:7" ht="15" customHeight="1" x14ac:dyDescent="0.3">
      <c r="A61" s="425"/>
      <c r="B61" s="434"/>
      <c r="C61" s="439"/>
      <c r="D61" s="439"/>
      <c r="E61" s="439"/>
      <c r="F61" s="447"/>
    </row>
    <row r="62" spans="1:7" ht="15" customHeight="1" x14ac:dyDescent="0.3">
      <c r="A62" s="426"/>
      <c r="B62" s="434"/>
      <c r="C62" s="441"/>
      <c r="D62" s="441"/>
      <c r="E62" s="441"/>
      <c r="F62" s="449"/>
    </row>
    <row r="63" spans="1:7" x14ac:dyDescent="0.25">
      <c r="A63" s="436"/>
      <c r="B63" s="431"/>
      <c r="C63" s="440"/>
      <c r="D63" s="440"/>
      <c r="E63" s="440"/>
      <c r="F63" s="449"/>
    </row>
    <row r="64" spans="1:7" x14ac:dyDescent="0.25">
      <c r="A64" s="436"/>
      <c r="B64" s="431"/>
      <c r="C64" s="440"/>
      <c r="D64" s="440"/>
      <c r="E64" s="440"/>
      <c r="F64" s="450"/>
    </row>
    <row r="65" spans="1:6" x14ac:dyDescent="0.25">
      <c r="A65" s="436"/>
      <c r="B65" s="431"/>
      <c r="C65" s="440"/>
      <c r="D65" s="440"/>
      <c r="E65" s="440"/>
      <c r="F65" s="445"/>
    </row>
    <row r="66" spans="1:6" x14ac:dyDescent="0.25">
      <c r="A66" s="436"/>
      <c r="B66" s="431"/>
      <c r="C66" s="440"/>
      <c r="D66" s="440"/>
      <c r="E66" s="440"/>
      <c r="F66" s="445"/>
    </row>
    <row r="67" spans="1:6" ht="15" customHeight="1" x14ac:dyDescent="0.3">
      <c r="A67" s="444"/>
      <c r="B67" s="2"/>
      <c r="C67" s="2"/>
      <c r="D67" s="2"/>
      <c r="E67" s="2"/>
      <c r="F67" s="445"/>
    </row>
    <row r="68" spans="1:6" ht="15" customHeight="1" x14ac:dyDescent="0.3">
      <c r="A68" s="442"/>
      <c r="B68" s="2"/>
      <c r="C68" s="2"/>
      <c r="D68" s="2"/>
      <c r="E68" s="2"/>
      <c r="F68" s="446"/>
    </row>
    <row r="69" spans="1:6" ht="15" customHeight="1" x14ac:dyDescent="0.3">
      <c r="A69" s="425"/>
      <c r="B69" s="451"/>
      <c r="C69" s="451"/>
      <c r="D69" s="451"/>
      <c r="E69" s="451"/>
      <c r="F69" s="445"/>
    </row>
    <row r="70" spans="1:6" ht="15" customHeight="1" x14ac:dyDescent="0.3">
      <c r="A70" s="425"/>
      <c r="B70" s="451"/>
      <c r="C70" s="451"/>
      <c r="D70" s="451"/>
      <c r="E70" s="451"/>
      <c r="F70" s="445"/>
    </row>
    <row r="71" spans="1:6" ht="15" customHeight="1" x14ac:dyDescent="0.3">
      <c r="A71" s="425"/>
      <c r="B71" s="434"/>
      <c r="C71" s="434"/>
      <c r="D71" s="434"/>
      <c r="E71" s="434"/>
      <c r="F71" s="452"/>
    </row>
    <row r="72" spans="1:6" ht="15" customHeight="1" x14ac:dyDescent="0.3">
      <c r="A72" s="453"/>
      <c r="B72" s="454"/>
      <c r="C72" s="454"/>
      <c r="D72" s="454"/>
      <c r="E72" s="454"/>
      <c r="F72" s="455"/>
    </row>
    <row r="73" spans="1:6" ht="15" customHeight="1" x14ac:dyDescent="0.3">
      <c r="A73" s="456"/>
      <c r="B73" s="457"/>
      <c r="C73" s="457"/>
      <c r="D73" s="457"/>
      <c r="E73" s="457"/>
      <c r="F73" s="458"/>
    </row>
    <row r="74" spans="1:6" ht="15" customHeight="1" x14ac:dyDescent="0.3">
      <c r="A74" s="456"/>
      <c r="B74" s="457"/>
      <c r="C74" s="457"/>
      <c r="D74" s="457"/>
      <c r="E74" s="457"/>
      <c r="F74" s="458"/>
    </row>
    <row r="75" spans="1:6" ht="15" customHeight="1" x14ac:dyDescent="0.3">
      <c r="A75" s="456"/>
      <c r="B75" s="457"/>
      <c r="C75" s="457"/>
      <c r="D75" s="457"/>
      <c r="E75" s="457"/>
      <c r="F75" s="458"/>
    </row>
    <row r="76" spans="1:6" ht="15" customHeight="1" x14ac:dyDescent="0.3">
      <c r="A76" s="456"/>
      <c r="B76" s="457"/>
      <c r="C76" s="457"/>
      <c r="D76" s="457"/>
      <c r="E76" s="457"/>
      <c r="F76" s="458"/>
    </row>
    <row r="77" spans="1:6" ht="15" customHeight="1" x14ac:dyDescent="0.3">
      <c r="A77" s="456"/>
      <c r="B77" s="457"/>
      <c r="C77" s="457"/>
      <c r="D77" s="457"/>
      <c r="E77" s="457"/>
      <c r="F77" s="458"/>
    </row>
    <row r="78" spans="1:6" ht="15" customHeight="1" x14ac:dyDescent="0.3">
      <c r="A78" s="456"/>
      <c r="B78" s="457"/>
      <c r="C78" s="457"/>
      <c r="D78" s="457"/>
      <c r="E78" s="457"/>
      <c r="F78" s="458"/>
    </row>
    <row r="79" spans="1:6" ht="15" customHeight="1" x14ac:dyDescent="0.3">
      <c r="A79" s="456"/>
      <c r="B79" s="457"/>
      <c r="C79" s="457"/>
      <c r="D79" s="457"/>
      <c r="E79" s="457"/>
      <c r="F79" s="458"/>
    </row>
    <row r="80" spans="1:6" ht="15" customHeight="1" x14ac:dyDescent="0.3">
      <c r="A80" s="456"/>
      <c r="B80" s="457"/>
      <c r="C80" s="457"/>
      <c r="D80" s="457"/>
      <c r="E80" s="457"/>
      <c r="F80" s="458"/>
    </row>
    <row r="81" spans="1:6" ht="15" customHeight="1" x14ac:dyDescent="0.3">
      <c r="A81" s="456"/>
      <c r="B81" s="457"/>
      <c r="C81" s="457"/>
      <c r="D81" s="457"/>
      <c r="E81" s="457"/>
      <c r="F81" s="458"/>
    </row>
    <row r="82" spans="1:6" ht="15" customHeight="1" x14ac:dyDescent="0.3">
      <c r="A82" s="456"/>
      <c r="B82" s="457"/>
      <c r="C82" s="457"/>
      <c r="D82" s="457"/>
      <c r="E82" s="457"/>
      <c r="F82" s="458"/>
    </row>
    <row r="83" spans="1:6" ht="15" customHeight="1" x14ac:dyDescent="0.3">
      <c r="A83" s="456"/>
      <c r="B83" s="457"/>
      <c r="C83" s="457"/>
      <c r="D83" s="457"/>
      <c r="E83" s="457"/>
      <c r="F83" s="458"/>
    </row>
    <row r="84" spans="1:6" ht="15" customHeight="1" x14ac:dyDescent="0.3">
      <c r="A84" s="456"/>
      <c r="B84" s="457"/>
      <c r="C84" s="457"/>
      <c r="D84" s="457"/>
      <c r="E84" s="457"/>
      <c r="F84" s="458"/>
    </row>
    <row r="85" spans="1:6" ht="15" customHeight="1" x14ac:dyDescent="0.3">
      <c r="A85" s="456"/>
      <c r="B85" s="457"/>
      <c r="C85" s="457"/>
      <c r="D85" s="457"/>
      <c r="E85" s="457"/>
      <c r="F85" s="458"/>
    </row>
    <row r="86" spans="1:6" ht="15" customHeight="1" x14ac:dyDescent="0.3">
      <c r="A86" s="456"/>
      <c r="B86" s="457"/>
      <c r="C86" s="457"/>
      <c r="D86" s="457"/>
      <c r="E86" s="457"/>
      <c r="F86" s="458"/>
    </row>
    <row r="87" spans="1:6" ht="15" customHeight="1" x14ac:dyDescent="0.3">
      <c r="A87" s="456"/>
      <c r="B87" s="457"/>
      <c r="C87" s="457"/>
      <c r="D87" s="457"/>
      <c r="E87" s="457"/>
      <c r="F87" s="458"/>
    </row>
    <row r="88" spans="1:6" ht="15" customHeight="1" x14ac:dyDescent="0.3">
      <c r="A88" s="456"/>
      <c r="B88" s="457"/>
      <c r="C88" s="457"/>
      <c r="D88" s="457"/>
      <c r="E88" s="457"/>
      <c r="F88" s="458"/>
    </row>
    <row r="89" spans="1:6" ht="15" customHeight="1" x14ac:dyDescent="0.3">
      <c r="A89" s="456"/>
      <c r="B89" s="457"/>
      <c r="C89" s="457"/>
      <c r="D89" s="457"/>
      <c r="E89" s="457"/>
      <c r="F89" s="458"/>
    </row>
    <row r="90" spans="1:6" ht="15" customHeight="1" x14ac:dyDescent="0.3">
      <c r="A90" s="456"/>
      <c r="B90" s="457"/>
      <c r="C90" s="457"/>
      <c r="D90" s="457"/>
      <c r="E90" s="457"/>
      <c r="F90" s="458"/>
    </row>
    <row r="91" spans="1:6" ht="15" customHeight="1" x14ac:dyDescent="0.3">
      <c r="A91" s="456"/>
      <c r="B91" s="457"/>
      <c r="C91" s="457"/>
      <c r="D91" s="457"/>
      <c r="E91" s="457"/>
      <c r="F91" s="458"/>
    </row>
    <row r="92" spans="1:6" ht="15" customHeight="1" x14ac:dyDescent="0.3">
      <c r="A92" s="456"/>
      <c r="B92" s="457"/>
      <c r="C92" s="457"/>
      <c r="D92" s="457"/>
      <c r="E92" s="457"/>
      <c r="F92" s="458"/>
    </row>
    <row r="93" spans="1:6" ht="15" customHeight="1" x14ac:dyDescent="0.3">
      <c r="A93" s="456"/>
      <c r="B93" s="457"/>
      <c r="C93" s="457"/>
      <c r="D93" s="457"/>
      <c r="E93" s="457"/>
      <c r="F93" s="458"/>
    </row>
    <row r="94" spans="1:6" ht="15" customHeight="1" x14ac:dyDescent="0.3">
      <c r="A94" s="456"/>
      <c r="B94" s="457"/>
      <c r="C94" s="457"/>
      <c r="D94" s="457"/>
      <c r="E94" s="457"/>
      <c r="F94" s="458"/>
    </row>
    <row r="95" spans="1:6" ht="15" customHeight="1" x14ac:dyDescent="0.3">
      <c r="A95" s="456"/>
      <c r="B95" s="457"/>
      <c r="C95" s="457"/>
      <c r="D95" s="457"/>
      <c r="E95" s="457"/>
      <c r="F95" s="458"/>
    </row>
    <row r="96" spans="1:6" ht="15" customHeight="1" x14ac:dyDescent="0.3">
      <c r="A96" s="456"/>
      <c r="B96" s="457"/>
      <c r="C96" s="457"/>
      <c r="D96" s="457"/>
      <c r="E96" s="457"/>
      <c r="F96" s="458"/>
    </row>
    <row r="97" spans="1:6" ht="15" customHeight="1" x14ac:dyDescent="0.3">
      <c r="A97" s="456"/>
      <c r="B97" s="457"/>
      <c r="C97" s="457"/>
      <c r="D97" s="457"/>
      <c r="E97" s="457"/>
      <c r="F97" s="458"/>
    </row>
    <row r="98" spans="1:6" ht="15" customHeight="1" x14ac:dyDescent="0.3">
      <c r="A98" s="456"/>
      <c r="B98" s="457"/>
      <c r="C98" s="457"/>
      <c r="D98" s="457"/>
      <c r="E98" s="457"/>
      <c r="F98" s="458"/>
    </row>
    <row r="99" spans="1:6" ht="15" customHeight="1" x14ac:dyDescent="0.3">
      <c r="A99" s="456"/>
      <c r="B99" s="457"/>
      <c r="C99" s="457"/>
      <c r="D99" s="457"/>
      <c r="E99" s="457"/>
      <c r="F99" s="458"/>
    </row>
    <row r="100" spans="1:6" ht="15" customHeight="1" x14ac:dyDescent="0.3">
      <c r="A100" s="456"/>
      <c r="B100" s="457"/>
      <c r="C100" s="457"/>
      <c r="D100" s="457"/>
      <c r="E100" s="457"/>
      <c r="F100" s="458"/>
    </row>
    <row r="101" spans="1:6" ht="15" customHeight="1" x14ac:dyDescent="0.3">
      <c r="A101" s="456"/>
      <c r="B101" s="457"/>
      <c r="C101" s="457"/>
      <c r="D101" s="457"/>
      <c r="E101" s="457"/>
      <c r="F101" s="458"/>
    </row>
    <row r="102" spans="1:6" ht="15" customHeight="1" x14ac:dyDescent="0.3">
      <c r="A102" s="456"/>
      <c r="B102" s="457"/>
      <c r="C102" s="457"/>
      <c r="D102" s="457"/>
      <c r="E102" s="457"/>
      <c r="F102" s="458"/>
    </row>
    <row r="103" spans="1:6" ht="15" customHeight="1" x14ac:dyDescent="0.3">
      <c r="A103" s="456"/>
      <c r="B103" s="457"/>
      <c r="C103" s="457"/>
      <c r="D103" s="457"/>
      <c r="E103" s="457"/>
      <c r="F103" s="458"/>
    </row>
    <row r="104" spans="1:6" ht="15" customHeight="1" x14ac:dyDescent="0.3">
      <c r="A104" s="456"/>
      <c r="B104" s="457"/>
      <c r="C104" s="457"/>
      <c r="D104" s="457"/>
      <c r="E104" s="457"/>
      <c r="F104" s="458"/>
    </row>
    <row r="105" spans="1:6" x14ac:dyDescent="0.25">
      <c r="A105" s="459"/>
      <c r="B105" s="459"/>
      <c r="C105" s="459"/>
      <c r="D105" s="459"/>
      <c r="E105" s="459"/>
      <c r="F105" s="459"/>
    </row>
    <row r="106" spans="1:6" x14ac:dyDescent="0.25">
      <c r="F106" s="460"/>
    </row>
    <row r="107" spans="1:6" x14ac:dyDescent="0.25">
      <c r="F107" s="460"/>
    </row>
    <row r="108" spans="1:6" x14ac:dyDescent="0.25">
      <c r="A108" s="460"/>
      <c r="B108" s="460"/>
      <c r="C108" s="460"/>
      <c r="D108" s="460"/>
      <c r="E108" s="460"/>
      <c r="F108" s="460"/>
    </row>
    <row r="109" spans="1:6" x14ac:dyDescent="0.25">
      <c r="A109" s="460"/>
      <c r="B109" s="460"/>
      <c r="C109" s="460"/>
      <c r="D109" s="460"/>
      <c r="E109" s="460"/>
      <c r="F109" s="460"/>
    </row>
    <row r="110" spans="1:6" x14ac:dyDescent="0.25">
      <c r="A110" s="460"/>
      <c r="B110" s="460"/>
      <c r="C110" s="460"/>
      <c r="D110" s="460"/>
      <c r="E110" s="460"/>
      <c r="F110" s="460"/>
    </row>
    <row r="111" spans="1:6" x14ac:dyDescent="0.25">
      <c r="A111" s="460"/>
      <c r="B111" s="460"/>
      <c r="C111" s="460"/>
      <c r="D111" s="460"/>
      <c r="E111" s="460"/>
      <c r="F111" s="460"/>
    </row>
    <row r="112" spans="1:6" x14ac:dyDescent="0.25">
      <c r="A112" s="460"/>
      <c r="B112" s="460"/>
      <c r="C112" s="460"/>
      <c r="D112" s="460"/>
      <c r="E112" s="460"/>
      <c r="F112" s="460"/>
    </row>
    <row r="113" spans="1:6" x14ac:dyDescent="0.25">
      <c r="A113" s="460"/>
      <c r="B113" s="460"/>
      <c r="C113" s="460"/>
      <c r="D113" s="460"/>
      <c r="E113" s="460"/>
      <c r="F113" s="460"/>
    </row>
    <row r="114" spans="1:6" x14ac:dyDescent="0.25">
      <c r="A114" s="460"/>
      <c r="B114" s="460"/>
      <c r="C114" s="460"/>
      <c r="D114" s="460"/>
      <c r="E114" s="460"/>
      <c r="F114" s="460"/>
    </row>
    <row r="115" spans="1:6" x14ac:dyDescent="0.25">
      <c r="A115" s="460"/>
      <c r="B115" s="460"/>
      <c r="C115" s="460"/>
      <c r="D115" s="460"/>
      <c r="E115" s="460"/>
      <c r="F115" s="460"/>
    </row>
    <row r="116" spans="1:6" x14ac:dyDescent="0.25">
      <c r="A116" s="460"/>
      <c r="B116" s="460"/>
      <c r="C116" s="460"/>
      <c r="D116" s="460"/>
      <c r="E116" s="460"/>
      <c r="F116" s="460"/>
    </row>
    <row r="117" spans="1:6" x14ac:dyDescent="0.25">
      <c r="A117" s="460"/>
      <c r="B117" s="460"/>
      <c r="C117" s="460"/>
      <c r="D117" s="460"/>
      <c r="E117" s="460"/>
      <c r="F117" s="460"/>
    </row>
    <row r="118" spans="1:6" x14ac:dyDescent="0.25">
      <c r="A118" s="460"/>
      <c r="B118" s="460"/>
      <c r="C118" s="460"/>
      <c r="D118" s="460"/>
      <c r="E118" s="460"/>
      <c r="F118" s="460"/>
    </row>
    <row r="119" spans="1:6" x14ac:dyDescent="0.25">
      <c r="A119" s="460"/>
      <c r="B119" s="460"/>
      <c r="C119" s="460"/>
      <c r="D119" s="460"/>
      <c r="E119" s="460"/>
      <c r="F119" s="460"/>
    </row>
    <row r="120" spans="1:6" x14ac:dyDescent="0.25">
      <c r="A120" s="460"/>
      <c r="B120" s="460"/>
      <c r="C120" s="460"/>
      <c r="D120" s="460"/>
      <c r="E120" s="460"/>
      <c r="F120" s="460"/>
    </row>
    <row r="121" spans="1:6" x14ac:dyDescent="0.25">
      <c r="A121" s="460"/>
      <c r="B121" s="460"/>
      <c r="C121" s="460"/>
      <c r="D121" s="460"/>
      <c r="E121" s="460"/>
      <c r="F121" s="460"/>
    </row>
    <row r="122" spans="1:6" x14ac:dyDescent="0.25">
      <c r="A122" s="460"/>
      <c r="B122" s="460"/>
      <c r="C122" s="460"/>
      <c r="D122" s="460"/>
      <c r="E122" s="460"/>
      <c r="F122" s="460"/>
    </row>
    <row r="123" spans="1:6" x14ac:dyDescent="0.25">
      <c r="A123" s="460"/>
      <c r="B123" s="460"/>
      <c r="C123" s="460"/>
      <c r="D123" s="460"/>
      <c r="E123" s="460"/>
      <c r="F123" s="460"/>
    </row>
    <row r="124" spans="1:6" x14ac:dyDescent="0.25">
      <c r="A124" s="460"/>
      <c r="B124" s="460"/>
      <c r="C124" s="460"/>
      <c r="D124" s="460"/>
      <c r="E124" s="460"/>
      <c r="F124" s="460"/>
    </row>
    <row r="125" spans="1:6" x14ac:dyDescent="0.25">
      <c r="A125" s="460"/>
      <c r="B125" s="460"/>
      <c r="C125" s="460"/>
      <c r="D125" s="460"/>
      <c r="E125" s="460"/>
      <c r="F125" s="460"/>
    </row>
    <row r="126" spans="1:6" x14ac:dyDescent="0.25">
      <c r="A126" s="460"/>
      <c r="B126" s="460"/>
      <c r="C126" s="460"/>
      <c r="D126" s="460"/>
      <c r="E126" s="460"/>
      <c r="F126" s="460"/>
    </row>
    <row r="127" spans="1:6" x14ac:dyDescent="0.25">
      <c r="A127" s="460"/>
      <c r="B127" s="460"/>
      <c r="C127" s="460"/>
      <c r="D127" s="460"/>
      <c r="E127" s="460"/>
      <c r="F127" s="460"/>
    </row>
    <row r="128" spans="1:6" x14ac:dyDescent="0.25">
      <c r="A128" s="460"/>
      <c r="B128" s="460"/>
      <c r="C128" s="460"/>
      <c r="D128" s="460"/>
      <c r="E128" s="460"/>
      <c r="F128" s="460"/>
    </row>
    <row r="129" spans="1:6" x14ac:dyDescent="0.25">
      <c r="A129" s="460"/>
      <c r="B129" s="460"/>
      <c r="C129" s="460"/>
      <c r="D129" s="460"/>
      <c r="E129" s="460"/>
      <c r="F129" s="460"/>
    </row>
    <row r="130" spans="1:6" x14ac:dyDescent="0.25">
      <c r="A130" s="460"/>
      <c r="B130" s="460"/>
      <c r="C130" s="460"/>
      <c r="D130" s="460"/>
      <c r="E130" s="460"/>
      <c r="F130" s="460"/>
    </row>
    <row r="131" spans="1:6" x14ac:dyDescent="0.25">
      <c r="A131" s="460"/>
      <c r="B131" s="460"/>
      <c r="C131" s="460"/>
      <c r="D131" s="460"/>
      <c r="E131" s="460"/>
      <c r="F131" s="460"/>
    </row>
    <row r="132" spans="1:6" x14ac:dyDescent="0.25">
      <c r="A132" s="460"/>
      <c r="B132" s="460"/>
      <c r="C132" s="460"/>
      <c r="D132" s="460"/>
      <c r="E132" s="460"/>
      <c r="F132" s="460"/>
    </row>
    <row r="133" spans="1:6" x14ac:dyDescent="0.25">
      <c r="A133" s="460"/>
      <c r="B133" s="460"/>
      <c r="C133" s="460"/>
      <c r="D133" s="460"/>
      <c r="E133" s="460"/>
      <c r="F133" s="460"/>
    </row>
    <row r="134" spans="1:6" x14ac:dyDescent="0.25">
      <c r="A134" s="460"/>
      <c r="B134" s="460"/>
      <c r="C134" s="460"/>
      <c r="D134" s="460"/>
      <c r="E134" s="460"/>
      <c r="F134" s="460"/>
    </row>
    <row r="135" spans="1:6" x14ac:dyDescent="0.25">
      <c r="A135" s="460"/>
      <c r="B135" s="460"/>
      <c r="C135" s="460"/>
      <c r="D135" s="460"/>
      <c r="E135" s="460"/>
      <c r="F135" s="460"/>
    </row>
    <row r="136" spans="1:6" x14ac:dyDescent="0.25">
      <c r="A136" s="460"/>
      <c r="B136" s="460"/>
      <c r="C136" s="460"/>
      <c r="D136" s="460"/>
      <c r="E136" s="460"/>
      <c r="F136" s="460"/>
    </row>
    <row r="137" spans="1:6" x14ac:dyDescent="0.25">
      <c r="A137" s="460"/>
      <c r="B137" s="460"/>
      <c r="C137" s="460"/>
      <c r="D137" s="460"/>
      <c r="E137" s="460"/>
      <c r="F137" s="460"/>
    </row>
    <row r="138" spans="1:6" x14ac:dyDescent="0.25">
      <c r="A138" s="460"/>
      <c r="B138" s="460"/>
      <c r="C138" s="460"/>
      <c r="D138" s="460"/>
      <c r="E138" s="460"/>
      <c r="F138" s="460"/>
    </row>
    <row r="139" spans="1:6" x14ac:dyDescent="0.25">
      <c r="A139" s="460"/>
      <c r="B139" s="460"/>
      <c r="C139" s="460"/>
      <c r="D139" s="460"/>
      <c r="E139" s="460"/>
      <c r="F139" s="460"/>
    </row>
    <row r="140" spans="1:6" x14ac:dyDescent="0.25">
      <c r="A140" s="460"/>
      <c r="B140" s="460"/>
      <c r="C140" s="460"/>
      <c r="D140" s="460"/>
      <c r="E140" s="460"/>
      <c r="F140" s="460"/>
    </row>
    <row r="141" spans="1:6" x14ac:dyDescent="0.25">
      <c r="A141" s="460"/>
      <c r="B141" s="460"/>
      <c r="C141" s="460"/>
      <c r="D141" s="460"/>
      <c r="E141" s="460"/>
      <c r="F141" s="460"/>
    </row>
    <row r="142" spans="1:6" x14ac:dyDescent="0.25">
      <c r="A142" s="460"/>
      <c r="B142" s="460"/>
      <c r="C142" s="460"/>
      <c r="D142" s="460"/>
      <c r="E142" s="460"/>
      <c r="F142" s="460"/>
    </row>
    <row r="143" spans="1:6" x14ac:dyDescent="0.25">
      <c r="A143" s="460"/>
      <c r="B143" s="460"/>
      <c r="C143" s="460"/>
      <c r="D143" s="460"/>
      <c r="E143" s="460"/>
      <c r="F143" s="460"/>
    </row>
    <row r="144" spans="1:6" x14ac:dyDescent="0.25">
      <c r="A144" s="460"/>
      <c r="B144" s="460"/>
      <c r="C144" s="460"/>
      <c r="D144" s="460"/>
      <c r="E144" s="460"/>
      <c r="F144" s="460"/>
    </row>
    <row r="145" spans="1:6" x14ac:dyDescent="0.25">
      <c r="A145" s="460"/>
      <c r="B145" s="460"/>
      <c r="C145" s="460"/>
      <c r="D145" s="460"/>
      <c r="E145" s="460"/>
      <c r="F145" s="460"/>
    </row>
    <row r="146" spans="1:6" x14ac:dyDescent="0.25">
      <c r="A146" s="460"/>
      <c r="B146" s="460"/>
      <c r="C146" s="460"/>
      <c r="D146" s="460"/>
      <c r="E146" s="460"/>
      <c r="F146" s="460"/>
    </row>
    <row r="147" spans="1:6" x14ac:dyDescent="0.25">
      <c r="A147" s="460"/>
      <c r="B147" s="460"/>
      <c r="C147" s="460"/>
      <c r="D147" s="460"/>
      <c r="E147" s="460"/>
      <c r="F147" s="460"/>
    </row>
    <row r="148" spans="1:6" x14ac:dyDescent="0.25">
      <c r="A148" s="460"/>
      <c r="B148" s="460"/>
      <c r="C148" s="460"/>
      <c r="D148" s="460"/>
      <c r="E148" s="460"/>
      <c r="F148" s="460"/>
    </row>
    <row r="149" spans="1:6" x14ac:dyDescent="0.25">
      <c r="A149" s="460"/>
      <c r="B149" s="460"/>
      <c r="C149" s="460"/>
      <c r="D149" s="460"/>
      <c r="E149" s="460"/>
      <c r="F149" s="460"/>
    </row>
    <row r="150" spans="1:6" x14ac:dyDescent="0.25">
      <c r="A150" s="460"/>
      <c r="B150" s="460"/>
      <c r="C150" s="460"/>
      <c r="D150" s="460"/>
      <c r="E150" s="460"/>
      <c r="F150" s="460"/>
    </row>
    <row r="151" spans="1:6" x14ac:dyDescent="0.25">
      <c r="A151" s="460"/>
      <c r="B151" s="460"/>
      <c r="C151" s="460"/>
      <c r="D151" s="460"/>
      <c r="E151" s="460"/>
      <c r="F151" s="460"/>
    </row>
    <row r="152" spans="1:6" x14ac:dyDescent="0.25">
      <c r="A152" s="460"/>
      <c r="B152" s="460"/>
      <c r="C152" s="460"/>
      <c r="D152" s="460"/>
      <c r="E152" s="460"/>
      <c r="F152" s="460"/>
    </row>
    <row r="153" spans="1:6" x14ac:dyDescent="0.25">
      <c r="A153" s="460"/>
      <c r="B153" s="460"/>
      <c r="C153" s="460"/>
      <c r="D153" s="460"/>
      <c r="E153" s="460"/>
      <c r="F153" s="460"/>
    </row>
    <row r="154" spans="1:6" x14ac:dyDescent="0.25">
      <c r="A154" s="460"/>
      <c r="B154" s="460"/>
      <c r="C154" s="460"/>
      <c r="D154" s="460"/>
      <c r="E154" s="460"/>
      <c r="F154" s="460"/>
    </row>
    <row r="155" spans="1:6" x14ac:dyDescent="0.25">
      <c r="A155" s="460"/>
      <c r="B155" s="460"/>
      <c r="C155" s="460"/>
      <c r="D155" s="460"/>
      <c r="E155" s="460"/>
      <c r="F155" s="460"/>
    </row>
    <row r="156" spans="1:6" x14ac:dyDescent="0.25">
      <c r="A156" s="460"/>
      <c r="B156" s="460"/>
      <c r="C156" s="460"/>
      <c r="D156" s="460"/>
      <c r="E156" s="460"/>
      <c r="F156" s="460"/>
    </row>
    <row r="157" spans="1:6" x14ac:dyDescent="0.25">
      <c r="A157" s="460"/>
      <c r="B157" s="460"/>
      <c r="C157" s="460"/>
      <c r="D157" s="460"/>
      <c r="E157" s="460"/>
      <c r="F157" s="460"/>
    </row>
    <row r="158" spans="1:6" x14ac:dyDescent="0.25">
      <c r="A158" s="460"/>
      <c r="B158" s="460"/>
      <c r="C158" s="460"/>
      <c r="D158" s="460"/>
      <c r="E158" s="460"/>
      <c r="F158" s="460"/>
    </row>
    <row r="159" spans="1:6" x14ac:dyDescent="0.25">
      <c r="A159" s="460"/>
      <c r="B159" s="460"/>
      <c r="C159" s="460"/>
      <c r="D159" s="460"/>
      <c r="E159" s="460"/>
      <c r="F159" s="460"/>
    </row>
    <row r="160" spans="1:6" x14ac:dyDescent="0.25">
      <c r="A160" s="460"/>
      <c r="B160" s="460"/>
      <c r="C160" s="460"/>
      <c r="D160" s="460"/>
      <c r="E160" s="460"/>
      <c r="F160" s="460"/>
    </row>
    <row r="161" spans="1:6" x14ac:dyDescent="0.25">
      <c r="A161" s="460"/>
      <c r="B161" s="460"/>
      <c r="C161" s="460"/>
      <c r="D161" s="460"/>
      <c r="E161" s="460"/>
      <c r="F161" s="460"/>
    </row>
    <row r="162" spans="1:6" x14ac:dyDescent="0.25">
      <c r="A162" s="460"/>
      <c r="B162" s="460"/>
      <c r="C162" s="460"/>
      <c r="D162" s="460"/>
      <c r="E162" s="460"/>
      <c r="F162" s="460"/>
    </row>
    <row r="163" spans="1:6" x14ac:dyDescent="0.25">
      <c r="A163" s="460"/>
      <c r="B163" s="460"/>
      <c r="C163" s="460"/>
      <c r="D163" s="460"/>
      <c r="E163" s="460"/>
      <c r="F163" s="460"/>
    </row>
    <row r="164" spans="1:6" x14ac:dyDescent="0.25">
      <c r="A164" s="460"/>
      <c r="B164" s="460"/>
      <c r="C164" s="460"/>
      <c r="D164" s="460"/>
      <c r="E164" s="460"/>
      <c r="F164" s="460"/>
    </row>
    <row r="165" spans="1:6" x14ac:dyDescent="0.25">
      <c r="A165" s="460"/>
      <c r="B165" s="460"/>
      <c r="C165" s="460"/>
      <c r="D165" s="460"/>
      <c r="E165" s="460"/>
      <c r="F165" s="460"/>
    </row>
    <row r="166" spans="1:6" x14ac:dyDescent="0.25">
      <c r="A166" s="460"/>
      <c r="B166" s="460"/>
      <c r="C166" s="460"/>
      <c r="D166" s="460"/>
      <c r="E166" s="460"/>
      <c r="F166" s="460"/>
    </row>
    <row r="167" spans="1:6" x14ac:dyDescent="0.25">
      <c r="A167" s="460"/>
      <c r="B167" s="460"/>
      <c r="C167" s="460"/>
      <c r="D167" s="460"/>
      <c r="E167" s="460"/>
      <c r="F167" s="460"/>
    </row>
    <row r="168" spans="1:6" x14ac:dyDescent="0.25">
      <c r="A168" s="460"/>
      <c r="B168" s="460"/>
      <c r="C168" s="460"/>
      <c r="D168" s="460"/>
      <c r="E168" s="460"/>
      <c r="F168" s="460"/>
    </row>
    <row r="169" spans="1:6" x14ac:dyDescent="0.25">
      <c r="A169" s="460"/>
      <c r="B169" s="460"/>
      <c r="C169" s="460"/>
      <c r="D169" s="460"/>
      <c r="E169" s="460"/>
      <c r="F169" s="460"/>
    </row>
    <row r="170" spans="1:6" x14ac:dyDescent="0.25">
      <c r="A170" s="460"/>
      <c r="B170" s="460"/>
      <c r="C170" s="460"/>
      <c r="D170" s="460"/>
      <c r="E170" s="460"/>
      <c r="F170" s="460"/>
    </row>
    <row r="171" spans="1:6" x14ac:dyDescent="0.25">
      <c r="A171" s="460"/>
      <c r="B171" s="460"/>
      <c r="C171" s="460"/>
      <c r="D171" s="460"/>
      <c r="E171" s="460"/>
      <c r="F171" s="460"/>
    </row>
    <row r="172" spans="1:6" x14ac:dyDescent="0.25">
      <c r="A172" s="460"/>
      <c r="B172" s="460"/>
      <c r="C172" s="460"/>
      <c r="D172" s="460"/>
      <c r="E172" s="460"/>
      <c r="F172" s="460"/>
    </row>
    <row r="173" spans="1:6" x14ac:dyDescent="0.25">
      <c r="A173" s="460"/>
      <c r="B173" s="460"/>
      <c r="C173" s="460"/>
      <c r="D173" s="460"/>
      <c r="E173" s="460"/>
      <c r="F173" s="460"/>
    </row>
    <row r="174" spans="1:6" x14ac:dyDescent="0.25">
      <c r="A174" s="460"/>
      <c r="B174" s="460"/>
      <c r="C174" s="460"/>
      <c r="D174" s="460"/>
      <c r="E174" s="460"/>
      <c r="F174" s="460"/>
    </row>
    <row r="175" spans="1:6" x14ac:dyDescent="0.25">
      <c r="A175" s="460"/>
      <c r="B175" s="460"/>
      <c r="C175" s="460"/>
      <c r="D175" s="460"/>
      <c r="E175" s="460"/>
      <c r="F175" s="460"/>
    </row>
    <row r="176" spans="1:6" x14ac:dyDescent="0.25">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6" orientation="portrait" horizontalDpi="1200" verticalDpi="1200" r:id="rId1"/>
  <headerFooter>
    <oddHeader>&amp;LOFFICE OF HEALTH CARE ACCESS&amp;CANNUAL REPORTING&amp;RDAY KIMBALL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opLeftCell="A6" workbookViewId="0">
      <selection activeCell="A28" sqref="A28"/>
    </sheetView>
  </sheetViews>
  <sheetFormatPr defaultColWidth="9.109375" defaultRowHeight="15" x14ac:dyDescent="0.25"/>
  <cols>
    <col min="1" max="1" width="6.5546875" style="68" bestFit="1" customWidth="1"/>
    <col min="2" max="2" width="66.6640625" style="68" customWidth="1"/>
    <col min="3" max="3" width="39" style="68" bestFit="1" customWidth="1"/>
    <col min="4" max="4" width="20.33203125" style="39" bestFit="1" customWidth="1"/>
    <col min="5" max="16384" width="9.109375" style="39"/>
  </cols>
  <sheetData>
    <row r="1" spans="1:8" s="30" customFormat="1" x14ac:dyDescent="0.25">
      <c r="A1" s="465"/>
      <c r="B1" s="465"/>
      <c r="C1" s="465"/>
      <c r="D1" s="466"/>
      <c r="E1" s="466"/>
    </row>
    <row r="2" spans="1:8" s="30" customFormat="1" ht="15.75" customHeight="1" x14ac:dyDescent="0.3">
      <c r="A2" s="467" t="s">
        <v>0</v>
      </c>
      <c r="B2" s="467"/>
      <c r="C2" s="467"/>
      <c r="D2" s="467"/>
    </row>
    <row r="3" spans="1:8" s="30" customFormat="1" ht="15.75" customHeight="1" x14ac:dyDescent="0.3">
      <c r="A3" s="467" t="s">
        <v>1</v>
      </c>
      <c r="B3" s="467"/>
      <c r="C3" s="467"/>
      <c r="D3" s="467"/>
    </row>
    <row r="4" spans="1:8" s="30" customFormat="1" ht="15.75" customHeight="1" x14ac:dyDescent="0.3">
      <c r="A4" s="467" t="s">
        <v>62</v>
      </c>
      <c r="B4" s="467"/>
      <c r="C4" s="467"/>
      <c r="D4" s="467"/>
    </row>
    <row r="5" spans="1:8" s="30" customFormat="1" ht="15.75" customHeight="1" x14ac:dyDescent="0.3">
      <c r="A5" s="467" t="s">
        <v>63</v>
      </c>
      <c r="B5" s="467"/>
      <c r="C5" s="467"/>
      <c r="D5" s="467"/>
    </row>
    <row r="6" spans="1:8" s="30" customFormat="1" ht="16.5" customHeight="1" thickBot="1" x14ac:dyDescent="0.35">
      <c r="A6" s="32"/>
      <c r="B6" s="464"/>
      <c r="C6" s="464"/>
    </row>
    <row r="7" spans="1:8" ht="15.75" customHeight="1" x14ac:dyDescent="0.3">
      <c r="A7" s="33" t="s">
        <v>64</v>
      </c>
      <c r="B7" s="34" t="s">
        <v>65</v>
      </c>
      <c r="C7" s="35" t="s">
        <v>66</v>
      </c>
      <c r="D7" s="36" t="s">
        <v>67</v>
      </c>
      <c r="E7" s="37"/>
      <c r="F7" s="37"/>
      <c r="G7" s="37"/>
      <c r="H7" s="38"/>
    </row>
    <row r="8" spans="1:8" ht="15.75" customHeight="1" x14ac:dyDescent="0.3">
      <c r="A8" s="40"/>
      <c r="B8" s="41"/>
      <c r="C8" s="42" t="s">
        <v>68</v>
      </c>
      <c r="D8" s="43" t="s">
        <v>69</v>
      </c>
    </row>
    <row r="9" spans="1:8" ht="16.5" customHeight="1" thickBot="1" x14ac:dyDescent="0.35">
      <c r="A9" s="44" t="s">
        <v>5</v>
      </c>
      <c r="B9" s="45" t="s">
        <v>70</v>
      </c>
      <c r="C9" s="46" t="s">
        <v>71</v>
      </c>
      <c r="D9" s="47" t="s">
        <v>72</v>
      </c>
    </row>
    <row r="10" spans="1:8" ht="15.75" customHeight="1" x14ac:dyDescent="0.3">
      <c r="A10" s="48"/>
      <c r="B10" s="49"/>
      <c r="C10" s="49"/>
      <c r="D10" s="50"/>
    </row>
    <row r="11" spans="1:8" ht="15.6" x14ac:dyDescent="0.3">
      <c r="A11" s="51" t="s">
        <v>73</v>
      </c>
      <c r="B11" s="52" t="s">
        <v>0</v>
      </c>
      <c r="C11" s="53"/>
      <c r="D11" s="54"/>
    </row>
    <row r="12" spans="1:8" x14ac:dyDescent="0.25">
      <c r="A12" s="55">
        <v>1</v>
      </c>
      <c r="B12" s="38"/>
      <c r="C12" s="56" t="s">
        <v>74</v>
      </c>
      <c r="D12" s="57">
        <v>-17585755</v>
      </c>
    </row>
    <row r="13" spans="1:8" x14ac:dyDescent="0.25">
      <c r="A13" s="55">
        <v>2</v>
      </c>
      <c r="B13" s="38"/>
      <c r="C13" s="56" t="s">
        <v>75</v>
      </c>
      <c r="D13" s="57">
        <v>2893106</v>
      </c>
    </row>
    <row r="14" spans="1:8" x14ac:dyDescent="0.25">
      <c r="A14" s="55">
        <v>3</v>
      </c>
      <c r="B14" s="38"/>
      <c r="C14" s="56" t="s">
        <v>76</v>
      </c>
      <c r="D14" s="57">
        <v>0</v>
      </c>
    </row>
    <row r="15" spans="1:8" x14ac:dyDescent="0.25">
      <c r="A15" s="55">
        <v>4</v>
      </c>
      <c r="B15" s="38"/>
      <c r="C15" s="56" t="s">
        <v>77</v>
      </c>
      <c r="D15" s="57">
        <v>4066790</v>
      </c>
    </row>
    <row r="16" spans="1:8" ht="15.6" thickBot="1" x14ac:dyDescent="0.3">
      <c r="A16" s="55">
        <v>5</v>
      </c>
      <c r="B16" s="38"/>
      <c r="C16" s="56" t="s">
        <v>78</v>
      </c>
      <c r="D16" s="57">
        <v>0</v>
      </c>
    </row>
    <row r="17" spans="1:4" ht="16.5" customHeight="1" thickBot="1" x14ac:dyDescent="0.3">
      <c r="A17" s="58"/>
      <c r="B17" s="59"/>
      <c r="C17" s="60" t="s">
        <v>79</v>
      </c>
      <c r="D17" s="61">
        <f>+D16+D15+D14+D13+D12</f>
        <v>-10625859</v>
      </c>
    </row>
    <row r="18" spans="1:4" ht="16.5" customHeight="1" x14ac:dyDescent="0.3">
      <c r="A18" s="62"/>
      <c r="B18" s="63"/>
      <c r="C18" s="64"/>
      <c r="D18" s="65"/>
    </row>
    <row r="19" spans="1:4" ht="15.6" x14ac:dyDescent="0.3">
      <c r="A19" s="51" t="s">
        <v>80</v>
      </c>
      <c r="B19" s="52" t="s">
        <v>0</v>
      </c>
      <c r="C19" s="53"/>
      <c r="D19" s="54"/>
    </row>
    <row r="20" spans="1:4" x14ac:dyDescent="0.25">
      <c r="A20" s="55">
        <v>1</v>
      </c>
      <c r="B20" s="38"/>
      <c r="C20" s="56" t="s">
        <v>74</v>
      </c>
      <c r="D20" s="57">
        <v>0</v>
      </c>
    </row>
    <row r="21" spans="1:4" x14ac:dyDescent="0.25">
      <c r="A21" s="55">
        <v>2</v>
      </c>
      <c r="B21" s="38"/>
      <c r="C21" s="56" t="s">
        <v>75</v>
      </c>
      <c r="D21" s="57">
        <v>0</v>
      </c>
    </row>
    <row r="22" spans="1:4" x14ac:dyDescent="0.25">
      <c r="A22" s="55">
        <v>3</v>
      </c>
      <c r="B22" s="38"/>
      <c r="C22" s="56" t="s">
        <v>76</v>
      </c>
      <c r="D22" s="57">
        <v>0</v>
      </c>
    </row>
    <row r="23" spans="1:4" x14ac:dyDescent="0.25">
      <c r="A23" s="55">
        <v>4</v>
      </c>
      <c r="B23" s="38"/>
      <c r="C23" s="56" t="s">
        <v>77</v>
      </c>
      <c r="D23" s="57">
        <v>0</v>
      </c>
    </row>
    <row r="24" spans="1:4" ht="15.6" thickBot="1" x14ac:dyDescent="0.3">
      <c r="A24" s="55">
        <v>5</v>
      </c>
      <c r="B24" s="38"/>
      <c r="C24" s="56" t="s">
        <v>78</v>
      </c>
      <c r="D24" s="57">
        <v>0</v>
      </c>
    </row>
    <row r="25" spans="1:4" ht="16.5" customHeight="1" thickBot="1" x14ac:dyDescent="0.3">
      <c r="A25" s="58"/>
      <c r="B25" s="59"/>
      <c r="C25" s="60" t="s">
        <v>79</v>
      </c>
      <c r="D25" s="61">
        <f>+D24+D23+D22+D21+D20</f>
        <v>0</v>
      </c>
    </row>
    <row r="26" spans="1:4" ht="16.5" customHeight="1" x14ac:dyDescent="0.3">
      <c r="A26" s="62"/>
      <c r="B26" s="63"/>
      <c r="C26" s="64"/>
      <c r="D26" s="65"/>
    </row>
    <row r="27" spans="1:4" ht="15.6" x14ac:dyDescent="0.3">
      <c r="A27" s="51" t="s">
        <v>81</v>
      </c>
      <c r="B27" s="52" t="s">
        <v>35</v>
      </c>
      <c r="C27" s="53"/>
      <c r="D27" s="54"/>
    </row>
    <row r="28" spans="1:4" x14ac:dyDescent="0.25">
      <c r="A28" s="55">
        <v>1</v>
      </c>
      <c r="B28" s="38"/>
      <c r="C28" s="56" t="s">
        <v>74</v>
      </c>
      <c r="D28" s="57">
        <v>1215841</v>
      </c>
    </row>
    <row r="29" spans="1:4" x14ac:dyDescent="0.25">
      <c r="A29" s="55">
        <v>2</v>
      </c>
      <c r="B29" s="38"/>
      <c r="C29" s="56" t="s">
        <v>75</v>
      </c>
      <c r="D29" s="57">
        <v>0</v>
      </c>
    </row>
    <row r="30" spans="1:4" x14ac:dyDescent="0.25">
      <c r="A30" s="55">
        <v>3</v>
      </c>
      <c r="B30" s="38"/>
      <c r="C30" s="56" t="s">
        <v>76</v>
      </c>
      <c r="D30" s="57">
        <v>0</v>
      </c>
    </row>
    <row r="31" spans="1:4" x14ac:dyDescent="0.25">
      <c r="A31" s="55">
        <v>4</v>
      </c>
      <c r="B31" s="38"/>
      <c r="C31" s="56" t="s">
        <v>77</v>
      </c>
      <c r="D31" s="57">
        <v>0</v>
      </c>
    </row>
    <row r="32" spans="1:4" ht="15.6" thickBot="1" x14ac:dyDescent="0.3">
      <c r="A32" s="55">
        <v>5</v>
      </c>
      <c r="B32" s="38"/>
      <c r="C32" s="56" t="s">
        <v>78</v>
      </c>
      <c r="D32" s="57">
        <v>0</v>
      </c>
    </row>
    <row r="33" spans="1:4" ht="16.5" customHeight="1" thickBot="1" x14ac:dyDescent="0.3">
      <c r="A33" s="58"/>
      <c r="B33" s="59"/>
      <c r="C33" s="60" t="s">
        <v>79</v>
      </c>
      <c r="D33" s="61">
        <f>+D32+D31+D30+D29+D28</f>
        <v>1215841</v>
      </c>
    </row>
    <row r="34" spans="1:4" ht="16.5" customHeight="1" x14ac:dyDescent="0.3">
      <c r="A34" s="62"/>
      <c r="B34" s="63"/>
      <c r="C34" s="64"/>
      <c r="D34" s="65"/>
    </row>
    <row r="35" spans="1:4" ht="15.6" x14ac:dyDescent="0.3">
      <c r="A35" s="51" t="s">
        <v>82</v>
      </c>
      <c r="B35" s="52" t="s">
        <v>45</v>
      </c>
      <c r="C35" s="53"/>
      <c r="D35" s="54"/>
    </row>
    <row r="36" spans="1:4" x14ac:dyDescent="0.25">
      <c r="A36" s="55">
        <v>1</v>
      </c>
      <c r="B36" s="38"/>
      <c r="C36" s="56" t="s">
        <v>74</v>
      </c>
      <c r="D36" s="57">
        <v>118159</v>
      </c>
    </row>
    <row r="37" spans="1:4" x14ac:dyDescent="0.25">
      <c r="A37" s="55">
        <v>2</v>
      </c>
      <c r="B37" s="38"/>
      <c r="C37" s="56" t="s">
        <v>75</v>
      </c>
      <c r="D37" s="57">
        <v>0</v>
      </c>
    </row>
    <row r="38" spans="1:4" x14ac:dyDescent="0.25">
      <c r="A38" s="55">
        <v>3</v>
      </c>
      <c r="B38" s="38"/>
      <c r="C38" s="56" t="s">
        <v>76</v>
      </c>
      <c r="D38" s="57">
        <v>0</v>
      </c>
    </row>
    <row r="39" spans="1:4" x14ac:dyDescent="0.25">
      <c r="A39" s="55">
        <v>4</v>
      </c>
      <c r="B39" s="38"/>
      <c r="C39" s="56" t="s">
        <v>77</v>
      </c>
      <c r="D39" s="57">
        <v>0</v>
      </c>
    </row>
    <row r="40" spans="1:4" ht="15.6" thickBot="1" x14ac:dyDescent="0.3">
      <c r="A40" s="55">
        <v>5</v>
      </c>
      <c r="B40" s="38"/>
      <c r="C40" s="56" t="s">
        <v>78</v>
      </c>
      <c r="D40" s="57">
        <v>0</v>
      </c>
    </row>
    <row r="41" spans="1:4" ht="16.5" customHeight="1" thickBot="1" x14ac:dyDescent="0.3">
      <c r="A41" s="58"/>
      <c r="B41" s="59"/>
      <c r="C41" s="60" t="s">
        <v>79</v>
      </c>
      <c r="D41" s="61">
        <f>+D40+D39+D38+D37+D36</f>
        <v>118159</v>
      </c>
    </row>
    <row r="42" spans="1:4" ht="16.5" customHeight="1" x14ac:dyDescent="0.3">
      <c r="A42" s="62"/>
      <c r="B42" s="63"/>
      <c r="C42" s="64"/>
      <c r="D42" s="65"/>
    </row>
    <row r="43" spans="1:4" ht="15.6" x14ac:dyDescent="0.3">
      <c r="A43" s="51" t="s">
        <v>83</v>
      </c>
      <c r="B43" s="52" t="s">
        <v>53</v>
      </c>
      <c r="C43" s="53"/>
      <c r="D43" s="54"/>
    </row>
    <row r="44" spans="1:4" x14ac:dyDescent="0.25">
      <c r="A44" s="55">
        <v>1</v>
      </c>
      <c r="B44" s="38"/>
      <c r="C44" s="56" t="s">
        <v>74</v>
      </c>
      <c r="D44" s="57">
        <v>0</v>
      </c>
    </row>
    <row r="45" spans="1:4" x14ac:dyDescent="0.25">
      <c r="A45" s="55">
        <v>2</v>
      </c>
      <c r="B45" s="38"/>
      <c r="C45" s="56" t="s">
        <v>75</v>
      </c>
      <c r="D45" s="57">
        <v>0</v>
      </c>
    </row>
    <row r="46" spans="1:4" x14ac:dyDescent="0.25">
      <c r="A46" s="55">
        <v>3</v>
      </c>
      <c r="B46" s="38"/>
      <c r="C46" s="56" t="s">
        <v>76</v>
      </c>
      <c r="D46" s="57">
        <v>0</v>
      </c>
    </row>
    <row r="47" spans="1:4" x14ac:dyDescent="0.25">
      <c r="A47" s="55">
        <v>4</v>
      </c>
      <c r="B47" s="38"/>
      <c r="C47" s="56" t="s">
        <v>77</v>
      </c>
      <c r="D47" s="57">
        <v>0</v>
      </c>
    </row>
    <row r="48" spans="1:4" ht="15.6" thickBot="1" x14ac:dyDescent="0.3">
      <c r="A48" s="55">
        <v>5</v>
      </c>
      <c r="B48" s="38"/>
      <c r="C48" s="56" t="s">
        <v>78</v>
      </c>
      <c r="D48" s="57">
        <v>0</v>
      </c>
    </row>
    <row r="49" spans="1:4" ht="16.5" customHeight="1" thickBot="1" x14ac:dyDescent="0.3">
      <c r="A49" s="58"/>
      <c r="B49" s="59"/>
      <c r="C49" s="60" t="s">
        <v>79</v>
      </c>
      <c r="D49" s="61">
        <f>+D48+D47+D46+D45+D44</f>
        <v>0</v>
      </c>
    </row>
    <row r="50" spans="1:4" ht="16.5" customHeight="1" thickBot="1" x14ac:dyDescent="0.35">
      <c r="A50" s="62"/>
      <c r="B50" s="63"/>
      <c r="C50" s="64"/>
      <c r="D50" s="65"/>
    </row>
    <row r="51" spans="1:4" ht="16.5" customHeight="1" thickBot="1" x14ac:dyDescent="0.35">
      <c r="A51" s="66"/>
      <c r="B51" s="67" t="s">
        <v>84</v>
      </c>
      <c r="C51" s="60" t="s">
        <v>85</v>
      </c>
      <c r="D51" s="61">
        <f>+D49-D48+D41-D40+D33-D32+D25-D24+D17-D16</f>
        <v>-9291859</v>
      </c>
    </row>
    <row r="52" spans="1:4" ht="16.5" customHeight="1" thickBot="1" x14ac:dyDescent="0.35">
      <c r="A52" s="66"/>
      <c r="B52" s="67" t="s">
        <v>78</v>
      </c>
      <c r="C52" s="60"/>
      <c r="D52" s="61">
        <f>+D48+D40+D32+D24+D16</f>
        <v>0</v>
      </c>
    </row>
    <row r="53" spans="1:4" ht="16.5" customHeight="1" thickBot="1" x14ac:dyDescent="0.35">
      <c r="A53" s="66"/>
      <c r="B53" s="67" t="s">
        <v>86</v>
      </c>
      <c r="C53" s="60" t="s">
        <v>85</v>
      </c>
      <c r="D53" s="61">
        <f>SUM(D51:D52)</f>
        <v>-9291859</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headerFooter>
    <oddHeader>&amp;LOFFICE OF HEALTH CARE ACCESS&amp;CANNUAL REPORTING&amp;RDAY KIMBALL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election activeCell="A28" sqref="A28"/>
    </sheetView>
  </sheetViews>
  <sheetFormatPr defaultColWidth="9.109375" defaultRowHeight="15" x14ac:dyDescent="0.25"/>
  <cols>
    <col min="1" max="1" width="7" style="39" customWidth="1"/>
    <col min="2" max="2" width="79.44140625" style="39" customWidth="1"/>
    <col min="3" max="3" width="57.44140625" style="39" customWidth="1"/>
    <col min="4" max="4" width="20.44140625" style="39" customWidth="1"/>
    <col min="5" max="5" width="29.33203125" style="39" customWidth="1"/>
    <col min="6" max="16384" width="9.109375" style="39"/>
  </cols>
  <sheetData>
    <row r="2" spans="1:5" ht="15.75" customHeight="1" x14ac:dyDescent="0.3">
      <c r="A2" s="467" t="s">
        <v>0</v>
      </c>
      <c r="B2" s="467"/>
      <c r="C2" s="467"/>
      <c r="D2" s="467"/>
      <c r="E2" s="467"/>
    </row>
    <row r="3" spans="1:5" ht="15.75" customHeight="1" x14ac:dyDescent="0.3">
      <c r="A3" s="467" t="s">
        <v>1</v>
      </c>
      <c r="B3" s="467"/>
      <c r="C3" s="467"/>
      <c r="D3" s="467"/>
      <c r="E3" s="467"/>
    </row>
    <row r="4" spans="1:5" ht="15.75" customHeight="1" x14ac:dyDescent="0.3">
      <c r="A4" s="467" t="s">
        <v>62</v>
      </c>
      <c r="B4" s="467"/>
      <c r="C4" s="467"/>
      <c r="D4" s="467"/>
      <c r="E4" s="467"/>
    </row>
    <row r="5" spans="1:5" ht="15.75" customHeight="1" x14ac:dyDescent="0.3">
      <c r="A5" s="467" t="s">
        <v>87</v>
      </c>
      <c r="B5" s="467"/>
      <c r="C5" s="467"/>
      <c r="D5" s="467"/>
      <c r="E5" s="467"/>
    </row>
    <row r="6" spans="1:5" ht="16.5" customHeight="1" thickBot="1" x14ac:dyDescent="0.35">
      <c r="A6" s="69"/>
      <c r="B6" s="69"/>
      <c r="C6" s="31"/>
    </row>
    <row r="7" spans="1:5" ht="15.75" customHeight="1" x14ac:dyDescent="0.3">
      <c r="A7" s="70" t="s">
        <v>64</v>
      </c>
      <c r="B7" s="71" t="s">
        <v>65</v>
      </c>
      <c r="C7" s="72" t="s">
        <v>66</v>
      </c>
      <c r="D7" s="72" t="s">
        <v>67</v>
      </c>
      <c r="E7" s="72" t="s">
        <v>88</v>
      </c>
    </row>
    <row r="8" spans="1:5" ht="31.5" customHeight="1" x14ac:dyDescent="0.3">
      <c r="A8" s="73"/>
      <c r="B8" s="74"/>
      <c r="C8" s="75"/>
      <c r="D8" s="76"/>
      <c r="E8" s="77" t="s">
        <v>89</v>
      </c>
    </row>
    <row r="9" spans="1:5" ht="16.5" customHeight="1" thickBot="1" x14ac:dyDescent="0.35">
      <c r="A9" s="78" t="s">
        <v>5</v>
      </c>
      <c r="B9" s="79" t="s">
        <v>70</v>
      </c>
      <c r="C9" s="80" t="s">
        <v>90</v>
      </c>
      <c r="D9" s="80" t="s">
        <v>91</v>
      </c>
      <c r="E9" s="81" t="s">
        <v>11</v>
      </c>
    </row>
    <row r="10" spans="1:5" ht="15.75" customHeight="1" x14ac:dyDescent="0.3">
      <c r="A10" s="82"/>
      <c r="B10" s="83"/>
      <c r="C10" s="84"/>
      <c r="D10" s="83"/>
      <c r="E10" s="85"/>
    </row>
    <row r="11" spans="1:5" ht="15.6" x14ac:dyDescent="0.3">
      <c r="A11" s="86" t="s">
        <v>92</v>
      </c>
      <c r="B11" s="87" t="s">
        <v>0</v>
      </c>
      <c r="C11" s="53"/>
      <c r="D11" s="53"/>
      <c r="E11" s="88"/>
    </row>
    <row r="12" spans="1:5" ht="15.6" x14ac:dyDescent="0.3">
      <c r="A12" s="89"/>
      <c r="B12" s="90"/>
      <c r="C12" s="91" t="s">
        <v>93</v>
      </c>
      <c r="D12" s="92" t="s">
        <v>94</v>
      </c>
      <c r="E12" s="93">
        <v>0</v>
      </c>
    </row>
    <row r="13" spans="1:5" ht="15.6" thickBot="1" x14ac:dyDescent="0.3">
      <c r="A13" s="94" t="s">
        <v>95</v>
      </c>
      <c r="B13" s="95"/>
      <c r="C13" s="96" t="s">
        <v>96</v>
      </c>
      <c r="D13" s="97" t="s">
        <v>95</v>
      </c>
      <c r="E13" s="98">
        <v>0</v>
      </c>
    </row>
    <row r="14" spans="1:5" s="68" customFormat="1" ht="16.5" customHeight="1" thickBot="1" x14ac:dyDescent="0.35">
      <c r="A14" s="99"/>
      <c r="B14" s="100"/>
      <c r="C14" s="101" t="s">
        <v>97</v>
      </c>
      <c r="D14" s="92" t="s">
        <v>98</v>
      </c>
      <c r="E14" s="102">
        <f>SUM(E12)</f>
        <v>0</v>
      </c>
    </row>
    <row r="15" spans="1:5" s="68" customFormat="1" ht="15.75" customHeight="1" x14ac:dyDescent="0.25">
      <c r="A15" s="103"/>
      <c r="B15" s="104"/>
      <c r="C15" s="105"/>
      <c r="D15" s="106"/>
      <c r="E15" s="107"/>
    </row>
    <row r="16" spans="1:5" ht="15.6" x14ac:dyDescent="0.3">
      <c r="A16" s="86" t="s">
        <v>99</v>
      </c>
      <c r="B16" s="87" t="s">
        <v>35</v>
      </c>
      <c r="C16" s="53"/>
      <c r="D16" s="53"/>
      <c r="E16" s="88"/>
    </row>
    <row r="17" spans="1:5" ht="15.6" x14ac:dyDescent="0.3">
      <c r="A17" s="89"/>
      <c r="B17" s="90"/>
      <c r="C17" s="91" t="s">
        <v>93</v>
      </c>
      <c r="D17" s="92" t="s">
        <v>94</v>
      </c>
      <c r="E17" s="93">
        <v>0</v>
      </c>
    </row>
    <row r="18" spans="1:5" ht="15.6" thickBot="1" x14ac:dyDescent="0.3">
      <c r="A18" s="94" t="s">
        <v>95</v>
      </c>
      <c r="B18" s="95"/>
      <c r="C18" s="96" t="s">
        <v>96</v>
      </c>
      <c r="D18" s="97" t="s">
        <v>95</v>
      </c>
      <c r="E18" s="98">
        <v>0</v>
      </c>
    </row>
    <row r="19" spans="1:5" s="68" customFormat="1" ht="16.5" customHeight="1" thickBot="1" x14ac:dyDescent="0.35">
      <c r="A19" s="99"/>
      <c r="B19" s="100"/>
      <c r="C19" s="101" t="s">
        <v>97</v>
      </c>
      <c r="D19" s="92" t="s">
        <v>98</v>
      </c>
      <c r="E19" s="102">
        <f>SUM(E17)</f>
        <v>0</v>
      </c>
    </row>
    <row r="20" spans="1:5" s="68" customFormat="1" ht="15.75" customHeight="1" x14ac:dyDescent="0.25">
      <c r="A20" s="103"/>
      <c r="B20" s="104"/>
      <c r="C20" s="105"/>
      <c r="D20" s="106"/>
      <c r="E20" s="107"/>
    </row>
    <row r="21" spans="1:5" ht="15.6" x14ac:dyDescent="0.3">
      <c r="A21" s="86" t="s">
        <v>100</v>
      </c>
      <c r="B21" s="87" t="s">
        <v>45</v>
      </c>
      <c r="C21" s="53"/>
      <c r="D21" s="53"/>
      <c r="E21" s="88"/>
    </row>
    <row r="22" spans="1:5" ht="15.6" x14ac:dyDescent="0.3">
      <c r="A22" s="89"/>
      <c r="B22" s="90"/>
      <c r="C22" s="91" t="s">
        <v>93</v>
      </c>
      <c r="D22" s="92" t="s">
        <v>94</v>
      </c>
      <c r="E22" s="93">
        <v>5158861</v>
      </c>
    </row>
    <row r="23" spans="1:5" x14ac:dyDescent="0.25">
      <c r="A23" s="94">
        <v>1</v>
      </c>
      <c r="B23" s="95"/>
      <c r="C23" s="96" t="s">
        <v>101</v>
      </c>
      <c r="D23" s="97" t="s">
        <v>102</v>
      </c>
      <c r="E23" s="98">
        <v>3203987</v>
      </c>
    </row>
    <row r="24" spans="1:5" ht="15.6" thickBot="1" x14ac:dyDescent="0.3">
      <c r="A24" s="94">
        <v>2</v>
      </c>
      <c r="B24" s="95"/>
      <c r="C24" s="96" t="s">
        <v>103</v>
      </c>
      <c r="D24" s="97" t="s">
        <v>102</v>
      </c>
      <c r="E24" s="98">
        <v>517962</v>
      </c>
    </row>
    <row r="25" spans="1:5" s="68" customFormat="1" ht="16.5" customHeight="1" thickBot="1" x14ac:dyDescent="0.35">
      <c r="A25" s="99"/>
      <c r="B25" s="100"/>
      <c r="C25" s="101" t="s">
        <v>97</v>
      </c>
      <c r="D25" s="92" t="s">
        <v>98</v>
      </c>
      <c r="E25" s="102">
        <f>SUM(E22:E24)</f>
        <v>8880810</v>
      </c>
    </row>
    <row r="26" spans="1:5" s="68" customFormat="1" ht="15.75" customHeight="1" x14ac:dyDescent="0.25">
      <c r="A26" s="103"/>
      <c r="B26" s="104"/>
      <c r="C26" s="105"/>
      <c r="D26" s="106"/>
      <c r="E26" s="107"/>
    </row>
    <row r="27" spans="1:5" ht="15.6" x14ac:dyDescent="0.3">
      <c r="A27" s="86" t="s">
        <v>104</v>
      </c>
      <c r="B27" s="87" t="s">
        <v>53</v>
      </c>
      <c r="C27" s="53"/>
      <c r="D27" s="53"/>
      <c r="E27" s="88"/>
    </row>
    <row r="28" spans="1:5" ht="15.6" x14ac:dyDescent="0.3">
      <c r="A28" s="89"/>
      <c r="B28" s="90"/>
      <c r="C28" s="91" t="s">
        <v>93</v>
      </c>
      <c r="D28" s="92" t="s">
        <v>94</v>
      </c>
      <c r="E28" s="93">
        <v>0</v>
      </c>
    </row>
    <row r="29" spans="1:5" ht="15.6" thickBot="1" x14ac:dyDescent="0.3">
      <c r="A29" s="94" t="s">
        <v>95</v>
      </c>
      <c r="B29" s="95"/>
      <c r="C29" s="96" t="s">
        <v>96</v>
      </c>
      <c r="D29" s="97" t="s">
        <v>95</v>
      </c>
      <c r="E29" s="98">
        <v>0</v>
      </c>
    </row>
    <row r="30" spans="1:5" s="68" customFormat="1" ht="16.5" customHeight="1" thickBot="1" x14ac:dyDescent="0.35">
      <c r="A30" s="99"/>
      <c r="B30" s="100"/>
      <c r="C30" s="101" t="s">
        <v>97</v>
      </c>
      <c r="D30" s="92" t="s">
        <v>98</v>
      </c>
      <c r="E30" s="102">
        <f>SUM(E28)</f>
        <v>0</v>
      </c>
    </row>
    <row r="31" spans="1:5" s="68" customFormat="1" ht="15.75" customHeight="1" thickBot="1" x14ac:dyDescent="0.3">
      <c r="A31" s="103"/>
      <c r="B31" s="104"/>
      <c r="C31" s="105"/>
      <c r="D31" s="106"/>
      <c r="E31" s="107"/>
    </row>
    <row r="32" spans="1:5" s="113" customFormat="1" ht="19.5" customHeight="1" thickBot="1" x14ac:dyDescent="0.35">
      <c r="A32" s="108"/>
      <c r="B32" s="109"/>
      <c r="C32" s="110"/>
      <c r="D32" s="111" t="s">
        <v>105</v>
      </c>
      <c r="E32" s="112">
        <f>+E30+E25+E19+E14</f>
        <v>8880810</v>
      </c>
    </row>
  </sheetData>
  <mergeCells count="4">
    <mergeCell ref="A2:E2"/>
    <mergeCell ref="A3:E3"/>
    <mergeCell ref="A4:E4"/>
    <mergeCell ref="A5:E5"/>
  </mergeCells>
  <pageMargins left="0.25" right="0.25" top="0.5" bottom="0.5" header="0.25" footer="0.25"/>
  <pageSetup paperSize="9" scale="74" orientation="landscape" horizontalDpi="1200" verticalDpi="1200" r:id="rId1"/>
  <headerFooter>
    <oddHeader>&amp;LOFFICE OF HEALTH CARE ACCESS&amp;CANNUAL REPORTING&amp;RDAY KIMBALL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opLeftCell="A13" workbookViewId="0">
      <selection activeCell="A28" sqref="A28"/>
    </sheetView>
  </sheetViews>
  <sheetFormatPr defaultColWidth="9.109375" defaultRowHeight="15" x14ac:dyDescent="0.25"/>
  <cols>
    <col min="1" max="1" width="8.44140625" style="115" customWidth="1"/>
    <col min="2" max="2" width="80.88671875" style="115" customWidth="1"/>
    <col min="3" max="3" width="49.6640625" style="115" customWidth="1"/>
    <col min="4" max="4" width="32.33203125" style="115" customWidth="1"/>
    <col min="5" max="5" width="14" style="115" bestFit="1" customWidth="1"/>
    <col min="6" max="6" width="22.5546875" style="115" customWidth="1"/>
    <col min="7" max="16384" width="9.109375" style="115"/>
  </cols>
  <sheetData>
    <row r="1" spans="1:6" x14ac:dyDescent="0.25">
      <c r="A1" s="114"/>
      <c r="B1" s="468"/>
      <c r="C1" s="468"/>
      <c r="D1" s="468"/>
    </row>
    <row r="2" spans="1:6" ht="15.6" x14ac:dyDescent="0.3">
      <c r="A2" s="469" t="s">
        <v>0</v>
      </c>
      <c r="B2" s="469"/>
      <c r="C2" s="469"/>
      <c r="D2" s="469"/>
      <c r="E2" s="469"/>
      <c r="F2" s="469"/>
    </row>
    <row r="3" spans="1:6" ht="15.6" x14ac:dyDescent="0.3">
      <c r="A3" s="469" t="s">
        <v>1</v>
      </c>
      <c r="B3" s="469"/>
      <c r="C3" s="469"/>
      <c r="D3" s="469"/>
      <c r="E3" s="469"/>
      <c r="F3" s="469"/>
    </row>
    <row r="4" spans="1:6" ht="15.6" x14ac:dyDescent="0.3">
      <c r="A4" s="469" t="s">
        <v>62</v>
      </c>
      <c r="B4" s="469"/>
      <c r="C4" s="469"/>
      <c r="D4" s="469"/>
      <c r="E4" s="469"/>
      <c r="F4" s="469"/>
    </row>
    <row r="5" spans="1:6" ht="15.6" x14ac:dyDescent="0.3">
      <c r="A5" s="469" t="s">
        <v>106</v>
      </c>
      <c r="B5" s="469"/>
      <c r="C5" s="469"/>
      <c r="D5" s="469"/>
      <c r="E5" s="469"/>
      <c r="F5" s="469"/>
    </row>
    <row r="6" spans="1:6" ht="13.5" customHeight="1" thickBot="1" x14ac:dyDescent="0.3">
      <c r="B6" s="470"/>
      <c r="C6" s="470"/>
      <c r="D6" s="470"/>
      <c r="E6" s="116"/>
    </row>
    <row r="7" spans="1:6" ht="15.6" x14ac:dyDescent="0.3">
      <c r="A7" s="117">
        <v>-1</v>
      </c>
      <c r="B7" s="118">
        <v>-2</v>
      </c>
      <c r="C7" s="118">
        <v>-3</v>
      </c>
      <c r="D7" s="118">
        <v>-4</v>
      </c>
      <c r="E7" s="118">
        <v>-5</v>
      </c>
      <c r="F7" s="119">
        <v>-6</v>
      </c>
    </row>
    <row r="8" spans="1:6" ht="20.399999999999999" customHeight="1" x14ac:dyDescent="0.3">
      <c r="A8" s="120"/>
      <c r="B8" s="121"/>
      <c r="C8" s="121"/>
      <c r="D8" s="121"/>
      <c r="E8" s="121"/>
      <c r="F8" s="122"/>
    </row>
    <row r="9" spans="1:6" ht="31.8" thickBot="1" x14ac:dyDescent="0.35">
      <c r="A9" s="123" t="s">
        <v>5</v>
      </c>
      <c r="B9" s="124" t="s">
        <v>107</v>
      </c>
      <c r="C9" s="124" t="s">
        <v>108</v>
      </c>
      <c r="D9" s="124" t="s">
        <v>90</v>
      </c>
      <c r="E9" s="124" t="s">
        <v>91</v>
      </c>
      <c r="F9" s="125" t="s">
        <v>109</v>
      </c>
    </row>
    <row r="10" spans="1:6" s="132" customFormat="1" ht="31.2" x14ac:dyDescent="0.3">
      <c r="A10" s="126"/>
      <c r="B10" s="127"/>
      <c r="C10" s="128"/>
      <c r="D10" s="129" t="s">
        <v>110</v>
      </c>
      <c r="E10" s="130" t="s">
        <v>111</v>
      </c>
      <c r="F10" s="131">
        <v>0</v>
      </c>
    </row>
    <row r="11" spans="1:6" ht="15.6" x14ac:dyDescent="0.3">
      <c r="A11" s="133" t="s">
        <v>92</v>
      </c>
      <c r="B11" s="134" t="s">
        <v>0</v>
      </c>
      <c r="C11" s="135"/>
      <c r="D11" s="136"/>
      <c r="E11" s="136"/>
      <c r="F11" s="137"/>
    </row>
    <row r="12" spans="1:6" ht="15.6" thickBot="1" x14ac:dyDescent="0.3">
      <c r="A12" s="138"/>
      <c r="B12" s="139"/>
      <c r="C12" s="140" t="s">
        <v>95</v>
      </c>
      <c r="D12" s="140" t="s">
        <v>96</v>
      </c>
      <c r="E12" s="141" t="s">
        <v>95</v>
      </c>
      <c r="F12" s="142">
        <v>0</v>
      </c>
    </row>
    <row r="13" spans="1:6" ht="16.2" thickBot="1" x14ac:dyDescent="0.35">
      <c r="A13" s="143"/>
      <c r="B13" s="144"/>
      <c r="C13" s="145"/>
      <c r="D13" s="146" t="s">
        <v>112</v>
      </c>
      <c r="E13" s="147" t="s">
        <v>113</v>
      </c>
      <c r="F13" s="148">
        <v>0</v>
      </c>
    </row>
    <row r="14" spans="1:6" ht="15.6" x14ac:dyDescent="0.3">
      <c r="A14" s="149"/>
      <c r="B14" s="150"/>
      <c r="C14" s="151"/>
      <c r="D14" s="152"/>
      <c r="E14" s="153"/>
      <c r="F14" s="154"/>
    </row>
    <row r="15" spans="1:6" ht="15.6" x14ac:dyDescent="0.3">
      <c r="A15" s="133" t="s">
        <v>99</v>
      </c>
      <c r="B15" s="134" t="s">
        <v>35</v>
      </c>
      <c r="C15" s="135"/>
      <c r="D15" s="136"/>
      <c r="E15" s="136"/>
      <c r="F15" s="137"/>
    </row>
    <row r="16" spans="1:6" ht="15.6" thickBot="1" x14ac:dyDescent="0.3">
      <c r="A16" s="138"/>
      <c r="B16" s="139"/>
      <c r="C16" s="140" t="s">
        <v>95</v>
      </c>
      <c r="D16" s="140" t="s">
        <v>96</v>
      </c>
      <c r="E16" s="141" t="s">
        <v>95</v>
      </c>
      <c r="F16" s="142">
        <v>0</v>
      </c>
    </row>
    <row r="17" spans="1:6" ht="16.2" thickBot="1" x14ac:dyDescent="0.35">
      <c r="A17" s="143"/>
      <c r="B17" s="144"/>
      <c r="C17" s="145"/>
      <c r="D17" s="146" t="s">
        <v>112</v>
      </c>
      <c r="E17" s="147" t="s">
        <v>113</v>
      </c>
      <c r="F17" s="148">
        <v>0</v>
      </c>
    </row>
    <row r="18" spans="1:6" ht="15.6" x14ac:dyDescent="0.3">
      <c r="A18" s="149"/>
      <c r="B18" s="150"/>
      <c r="C18" s="151"/>
      <c r="D18" s="152"/>
      <c r="E18" s="153"/>
      <c r="F18" s="154"/>
    </row>
    <row r="19" spans="1:6" ht="15.6" x14ac:dyDescent="0.3">
      <c r="A19" s="133" t="s">
        <v>100</v>
      </c>
      <c r="B19" s="134" t="s">
        <v>45</v>
      </c>
      <c r="C19" s="135"/>
      <c r="D19" s="136"/>
      <c r="E19" s="136"/>
      <c r="F19" s="137"/>
    </row>
    <row r="20" spans="1:6" ht="15.6" thickBot="1" x14ac:dyDescent="0.3">
      <c r="A20" s="138"/>
      <c r="B20" s="139"/>
      <c r="C20" s="140" t="s">
        <v>95</v>
      </c>
      <c r="D20" s="140" t="s">
        <v>96</v>
      </c>
      <c r="E20" s="141" t="s">
        <v>95</v>
      </c>
      <c r="F20" s="142">
        <v>0</v>
      </c>
    </row>
    <row r="21" spans="1:6" ht="16.2" thickBot="1" x14ac:dyDescent="0.35">
      <c r="A21" s="143"/>
      <c r="B21" s="144"/>
      <c r="C21" s="145"/>
      <c r="D21" s="146" t="s">
        <v>112</v>
      </c>
      <c r="E21" s="147" t="s">
        <v>113</v>
      </c>
      <c r="F21" s="148">
        <v>0</v>
      </c>
    </row>
    <row r="22" spans="1:6" ht="15.6" x14ac:dyDescent="0.3">
      <c r="A22" s="149"/>
      <c r="B22" s="150"/>
      <c r="C22" s="151"/>
      <c r="D22" s="152"/>
      <c r="E22" s="153"/>
      <c r="F22" s="154"/>
    </row>
    <row r="23" spans="1:6" ht="15.6" x14ac:dyDescent="0.3">
      <c r="A23" s="133" t="s">
        <v>104</v>
      </c>
      <c r="B23" s="134" t="s">
        <v>53</v>
      </c>
      <c r="C23" s="135"/>
      <c r="D23" s="136"/>
      <c r="E23" s="136"/>
      <c r="F23" s="137"/>
    </row>
    <row r="24" spans="1:6" ht="15.6" thickBot="1" x14ac:dyDescent="0.3">
      <c r="A24" s="138"/>
      <c r="B24" s="139"/>
      <c r="C24" s="140" t="s">
        <v>95</v>
      </c>
      <c r="D24" s="140" t="s">
        <v>96</v>
      </c>
      <c r="E24" s="141" t="s">
        <v>95</v>
      </c>
      <c r="F24" s="142">
        <v>0</v>
      </c>
    </row>
    <row r="25" spans="1:6" ht="16.2" thickBot="1" x14ac:dyDescent="0.35">
      <c r="A25" s="143"/>
      <c r="B25" s="144"/>
      <c r="C25" s="145"/>
      <c r="D25" s="146" t="s">
        <v>112</v>
      </c>
      <c r="E25" s="147" t="s">
        <v>113</v>
      </c>
      <c r="F25" s="148">
        <v>0</v>
      </c>
    </row>
    <row r="26" spans="1:6" ht="15.6" x14ac:dyDescent="0.3">
      <c r="A26" s="149"/>
      <c r="B26" s="150"/>
      <c r="C26" s="151"/>
      <c r="D26" s="152"/>
      <c r="E26" s="153"/>
      <c r="F26" s="154"/>
    </row>
    <row r="27" spans="1:6" ht="31.8" thickBot="1" x14ac:dyDescent="0.35">
      <c r="A27" s="155"/>
      <c r="B27" s="156"/>
      <c r="C27" s="156"/>
      <c r="D27" s="157" t="s">
        <v>114</v>
      </c>
      <c r="E27" s="158" t="s">
        <v>113</v>
      </c>
      <c r="F27" s="159">
        <f>+F25+F21+F17+F13+F10</f>
        <v>0</v>
      </c>
    </row>
  </sheetData>
  <mergeCells count="6">
    <mergeCell ref="B1:D1"/>
    <mergeCell ref="A2:F2"/>
    <mergeCell ref="A3:F3"/>
    <mergeCell ref="A4:F4"/>
    <mergeCell ref="A5:F5"/>
    <mergeCell ref="B6:D6"/>
  </mergeCells>
  <pageMargins left="0.25" right="0.25" top="0.5" bottom="0.5" header="0.25" footer="0.25"/>
  <pageSetup paperSize="9" scale="69" orientation="landscape" horizontalDpi="1200" verticalDpi="1200" r:id="rId1"/>
  <headerFooter>
    <oddHeader>&amp;LOFFICE OF HEALTH CARE ACCESS&amp;CANNUAL REPORTING&amp;RDAY KIMBALL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A28" sqref="A28"/>
    </sheetView>
  </sheetViews>
  <sheetFormatPr defaultColWidth="9.109375" defaultRowHeight="15" x14ac:dyDescent="0.25"/>
  <cols>
    <col min="1" max="1" width="5.109375" style="39" customWidth="1"/>
    <col min="2" max="2" width="70.88671875" style="39" customWidth="1"/>
    <col min="3" max="3" width="34.5546875" style="39" customWidth="1"/>
    <col min="4" max="4" width="23.6640625" style="39" customWidth="1"/>
    <col min="5" max="16384" width="9.109375" style="39"/>
  </cols>
  <sheetData>
    <row r="1" spans="1:5" x14ac:dyDescent="0.25">
      <c r="A1" s="160"/>
      <c r="E1" s="161"/>
    </row>
    <row r="2" spans="1:5" x14ac:dyDescent="0.25">
      <c r="A2" s="471" t="s">
        <v>0</v>
      </c>
      <c r="B2" s="471"/>
      <c r="C2" s="471"/>
      <c r="D2" s="471"/>
    </row>
    <row r="3" spans="1:5" x14ac:dyDescent="0.25">
      <c r="A3" s="471" t="s">
        <v>1</v>
      </c>
      <c r="B3" s="471"/>
      <c r="C3" s="471"/>
      <c r="D3" s="471"/>
    </row>
    <row r="4" spans="1:5" x14ac:dyDescent="0.25">
      <c r="A4" s="471" t="s">
        <v>62</v>
      </c>
      <c r="B4" s="471"/>
      <c r="C4" s="471"/>
      <c r="D4" s="471"/>
    </row>
    <row r="5" spans="1:5" x14ac:dyDescent="0.25">
      <c r="A5" s="471" t="s">
        <v>115</v>
      </c>
      <c r="B5" s="471"/>
      <c r="C5" s="471"/>
      <c r="D5" s="471"/>
    </row>
    <row r="6" spans="1:5" ht="13.5" customHeight="1" thickBot="1" x14ac:dyDescent="0.3">
      <c r="B6" s="162"/>
      <c r="C6" s="162"/>
      <c r="D6" s="163"/>
    </row>
    <row r="7" spans="1:5" x14ac:dyDescent="0.25">
      <c r="A7" s="164">
        <v>-1</v>
      </c>
      <c r="B7" s="165">
        <v>-2</v>
      </c>
      <c r="C7" s="166">
        <v>-3</v>
      </c>
      <c r="D7" s="166">
        <v>-4</v>
      </c>
    </row>
    <row r="8" spans="1:5" s="171" customFormat="1" ht="13.2" x14ac:dyDescent="0.25">
      <c r="A8" s="167"/>
      <c r="B8" s="168" t="s">
        <v>116</v>
      </c>
      <c r="C8" s="169"/>
      <c r="D8" s="170"/>
    </row>
    <row r="9" spans="1:5" ht="14.25" customHeight="1" thickBot="1" x14ac:dyDescent="0.3">
      <c r="A9" s="172" t="s">
        <v>5</v>
      </c>
      <c r="B9" s="173" t="s">
        <v>117</v>
      </c>
      <c r="C9" s="174" t="s">
        <v>109</v>
      </c>
      <c r="D9" s="175" t="s">
        <v>91</v>
      </c>
    </row>
    <row r="10" spans="1:5" x14ac:dyDescent="0.25">
      <c r="A10" s="176"/>
      <c r="B10" s="177"/>
      <c r="C10" s="178"/>
      <c r="D10" s="179"/>
    </row>
    <row r="11" spans="1:5" x14ac:dyDescent="0.25">
      <c r="A11" s="180" t="s">
        <v>92</v>
      </c>
      <c r="B11" s="181" t="s">
        <v>0</v>
      </c>
      <c r="C11" s="182"/>
      <c r="D11" s="183"/>
    </row>
    <row r="12" spans="1:5" ht="15.6" thickBot="1" x14ac:dyDescent="0.3">
      <c r="A12" s="184">
        <v>0</v>
      </c>
      <c r="B12" s="185" t="s">
        <v>96</v>
      </c>
      <c r="C12" s="186">
        <v>0</v>
      </c>
      <c r="D12" s="187" t="s">
        <v>95</v>
      </c>
    </row>
    <row r="13" spans="1:5" ht="13.5" customHeight="1" thickBot="1" x14ac:dyDescent="0.3">
      <c r="A13" s="188"/>
      <c r="B13" s="189" t="s">
        <v>118</v>
      </c>
      <c r="C13" s="190">
        <v>0</v>
      </c>
      <c r="D13" s="191" t="s">
        <v>113</v>
      </c>
    </row>
    <row r="14" spans="1:5" ht="14.25" customHeight="1" x14ac:dyDescent="0.25">
      <c r="A14" s="192"/>
      <c r="B14" s="193"/>
      <c r="C14" s="194"/>
      <c r="D14" s="195"/>
    </row>
    <row r="15" spans="1:5" x14ac:dyDescent="0.25">
      <c r="A15" s="180" t="s">
        <v>99</v>
      </c>
      <c r="B15" s="181" t="s">
        <v>35</v>
      </c>
      <c r="C15" s="182"/>
      <c r="D15" s="183"/>
    </row>
    <row r="16" spans="1:5" ht="15.6" thickBot="1" x14ac:dyDescent="0.3">
      <c r="A16" s="184">
        <v>0</v>
      </c>
      <c r="B16" s="185" t="s">
        <v>96</v>
      </c>
      <c r="C16" s="186">
        <v>0</v>
      </c>
      <c r="D16" s="187" t="s">
        <v>95</v>
      </c>
    </row>
    <row r="17" spans="1:4" ht="13.5" customHeight="1" thickBot="1" x14ac:dyDescent="0.3">
      <c r="A17" s="188"/>
      <c r="B17" s="189" t="s">
        <v>118</v>
      </c>
      <c r="C17" s="190">
        <v>0</v>
      </c>
      <c r="D17" s="191" t="s">
        <v>113</v>
      </c>
    </row>
    <row r="18" spans="1:4" ht="14.25" customHeight="1" x14ac:dyDescent="0.25">
      <c r="A18" s="192"/>
      <c r="B18" s="193"/>
      <c r="C18" s="194"/>
      <c r="D18" s="195"/>
    </row>
    <row r="19" spans="1:4" x14ac:dyDescent="0.25">
      <c r="A19" s="180" t="s">
        <v>100</v>
      </c>
      <c r="B19" s="181" t="s">
        <v>45</v>
      </c>
      <c r="C19" s="182"/>
      <c r="D19" s="183"/>
    </row>
    <row r="20" spans="1:4" ht="15.6" thickBot="1" x14ac:dyDescent="0.3">
      <c r="A20" s="184">
        <v>0</v>
      </c>
      <c r="B20" s="185" t="s">
        <v>96</v>
      </c>
      <c r="C20" s="186">
        <v>0</v>
      </c>
      <c r="D20" s="187" t="s">
        <v>95</v>
      </c>
    </row>
    <row r="21" spans="1:4" ht="13.5" customHeight="1" thickBot="1" x14ac:dyDescent="0.3">
      <c r="A21" s="188"/>
      <c r="B21" s="189" t="s">
        <v>118</v>
      </c>
      <c r="C21" s="190">
        <v>0</v>
      </c>
      <c r="D21" s="191" t="s">
        <v>113</v>
      </c>
    </row>
    <row r="22" spans="1:4" ht="14.25" customHeight="1" x14ac:dyDescent="0.25">
      <c r="A22" s="192"/>
      <c r="B22" s="193"/>
      <c r="C22" s="194"/>
      <c r="D22" s="195"/>
    </row>
    <row r="23" spans="1:4" x14ac:dyDescent="0.25">
      <c r="A23" s="180" t="s">
        <v>104</v>
      </c>
      <c r="B23" s="181" t="s">
        <v>53</v>
      </c>
      <c r="C23" s="182"/>
      <c r="D23" s="183"/>
    </row>
    <row r="24" spans="1:4" ht="15.6" thickBot="1" x14ac:dyDescent="0.3">
      <c r="A24" s="184">
        <v>0</v>
      </c>
      <c r="B24" s="185" t="s">
        <v>96</v>
      </c>
      <c r="C24" s="186">
        <v>0</v>
      </c>
      <c r="D24" s="187" t="s">
        <v>95</v>
      </c>
    </row>
    <row r="25" spans="1:4" ht="13.5" customHeight="1" thickBot="1" x14ac:dyDescent="0.3">
      <c r="A25" s="188"/>
      <c r="B25" s="189" t="s">
        <v>118</v>
      </c>
      <c r="C25" s="190">
        <v>0</v>
      </c>
      <c r="D25" s="191" t="s">
        <v>113</v>
      </c>
    </row>
    <row r="26" spans="1:4" ht="14.25" customHeight="1" x14ac:dyDescent="0.25">
      <c r="A26" s="192"/>
      <c r="B26" s="193"/>
      <c r="C26" s="194"/>
      <c r="D26" s="195"/>
    </row>
    <row r="27" spans="1:4" ht="13.5" customHeight="1" thickBot="1" x14ac:dyDescent="0.3">
      <c r="B27" s="196" t="s">
        <v>119</v>
      </c>
      <c r="C27" s="197">
        <f>+C25+C21+C17+C13</f>
        <v>0</v>
      </c>
      <c r="D27" s="198" t="s">
        <v>113</v>
      </c>
    </row>
  </sheetData>
  <mergeCells count="4">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REPORTING&amp;RDAY KIMBALL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A28" sqref="A28"/>
    </sheetView>
  </sheetViews>
  <sheetFormatPr defaultColWidth="9.109375" defaultRowHeight="13.2" x14ac:dyDescent="0.25"/>
  <cols>
    <col min="1" max="1" width="8.5546875" style="199" customWidth="1"/>
    <col min="2" max="2" width="85.88671875" style="199" customWidth="1"/>
    <col min="3" max="4" width="32.44140625" style="199" customWidth="1"/>
    <col min="5" max="16384" width="9.109375" style="199"/>
  </cols>
  <sheetData>
    <row r="1" spans="1:4" x14ac:dyDescent="0.25">
      <c r="A1" s="160"/>
    </row>
    <row r="2" spans="1:4" x14ac:dyDescent="0.25">
      <c r="A2" s="471" t="s">
        <v>0</v>
      </c>
      <c r="B2" s="471"/>
      <c r="C2" s="471"/>
      <c r="D2" s="471"/>
    </row>
    <row r="3" spans="1:4" x14ac:dyDescent="0.25">
      <c r="A3" s="471" t="s">
        <v>1</v>
      </c>
      <c r="B3" s="471"/>
      <c r="C3" s="471"/>
      <c r="D3" s="471"/>
    </row>
    <row r="4" spans="1:4" x14ac:dyDescent="0.25">
      <c r="A4" s="471" t="s">
        <v>62</v>
      </c>
      <c r="B4" s="471"/>
      <c r="C4" s="471"/>
      <c r="D4" s="471"/>
    </row>
    <row r="5" spans="1:4" x14ac:dyDescent="0.25">
      <c r="A5" s="471" t="s">
        <v>120</v>
      </c>
      <c r="B5" s="471"/>
      <c r="C5" s="471"/>
      <c r="D5" s="471"/>
    </row>
    <row r="6" spans="1:4" ht="13.5" customHeight="1" thickBot="1" x14ac:dyDescent="0.3">
      <c r="B6" s="162"/>
      <c r="C6" s="162"/>
      <c r="D6" s="163"/>
    </row>
    <row r="7" spans="1:4" x14ac:dyDescent="0.25">
      <c r="A7" s="200">
        <v>-1</v>
      </c>
      <c r="B7" s="201">
        <v>-2</v>
      </c>
      <c r="C7" s="201">
        <v>-3</v>
      </c>
      <c r="D7" s="166">
        <v>-4</v>
      </c>
    </row>
    <row r="8" spans="1:4" s="171" customFormat="1" x14ac:dyDescent="0.25">
      <c r="A8" s="202"/>
      <c r="B8" s="203" t="s">
        <v>116</v>
      </c>
      <c r="C8" s="204"/>
      <c r="D8" s="205"/>
    </row>
    <row r="9" spans="1:4" ht="14.25" customHeight="1" thickBot="1" x14ac:dyDescent="0.3">
      <c r="A9" s="206" t="s">
        <v>5</v>
      </c>
      <c r="B9" s="207" t="s">
        <v>121</v>
      </c>
      <c r="C9" s="208" t="s">
        <v>109</v>
      </c>
      <c r="D9" s="209" t="s">
        <v>122</v>
      </c>
    </row>
    <row r="10" spans="1:4" x14ac:dyDescent="0.25">
      <c r="A10" s="176"/>
      <c r="B10" s="179"/>
      <c r="C10" s="179"/>
      <c r="D10" s="178"/>
    </row>
    <row r="11" spans="1:4" x14ac:dyDescent="0.25">
      <c r="A11" s="210" t="s">
        <v>92</v>
      </c>
      <c r="B11" s="181" t="s">
        <v>0</v>
      </c>
      <c r="C11" s="179"/>
      <c r="D11" s="211"/>
    </row>
    <row r="12" spans="1:4" ht="13.8" thickBot="1" x14ac:dyDescent="0.3">
      <c r="A12" s="212">
        <v>0</v>
      </c>
      <c r="B12" s="213" t="s">
        <v>96</v>
      </c>
      <c r="C12" s="214">
        <v>0</v>
      </c>
      <c r="D12" s="215" t="s">
        <v>123</v>
      </c>
    </row>
    <row r="13" spans="1:4" ht="13.5" customHeight="1" thickBot="1" x14ac:dyDescent="0.3">
      <c r="A13" s="216"/>
      <c r="B13" s="217" t="s">
        <v>79</v>
      </c>
      <c r="C13" s="218">
        <v>0</v>
      </c>
      <c r="D13" s="219"/>
    </row>
    <row r="14" spans="1:4" ht="14.25" customHeight="1" x14ac:dyDescent="0.25">
      <c r="A14" s="220"/>
      <c r="B14" s="221"/>
      <c r="C14" s="222"/>
      <c r="D14" s="223"/>
    </row>
    <row r="15" spans="1:4" x14ac:dyDescent="0.25">
      <c r="A15" s="210" t="s">
        <v>99</v>
      </c>
      <c r="B15" s="181" t="s">
        <v>35</v>
      </c>
      <c r="C15" s="179"/>
      <c r="D15" s="211"/>
    </row>
    <row r="16" spans="1:4" ht="13.8" thickBot="1" x14ac:dyDescent="0.3">
      <c r="A16" s="212">
        <v>0</v>
      </c>
      <c r="B16" s="213" t="s">
        <v>96</v>
      </c>
      <c r="C16" s="214">
        <v>0</v>
      </c>
      <c r="D16" s="215" t="s">
        <v>123</v>
      </c>
    </row>
    <row r="17" spans="1:4" ht="13.5" customHeight="1" thickBot="1" x14ac:dyDescent="0.3">
      <c r="A17" s="216"/>
      <c r="B17" s="217" t="s">
        <v>79</v>
      </c>
      <c r="C17" s="218">
        <v>0</v>
      </c>
      <c r="D17" s="219"/>
    </row>
    <row r="18" spans="1:4" ht="14.25" customHeight="1" x14ac:dyDescent="0.25">
      <c r="A18" s="220"/>
      <c r="B18" s="221"/>
      <c r="C18" s="222"/>
      <c r="D18" s="223"/>
    </row>
    <row r="19" spans="1:4" x14ac:dyDescent="0.25">
      <c r="A19" s="210" t="s">
        <v>100</v>
      </c>
      <c r="B19" s="181" t="s">
        <v>45</v>
      </c>
      <c r="C19" s="179"/>
      <c r="D19" s="211"/>
    </row>
    <row r="20" spans="1:4" ht="13.8" thickBot="1" x14ac:dyDescent="0.3">
      <c r="A20" s="212">
        <v>0</v>
      </c>
      <c r="B20" s="213" t="s">
        <v>96</v>
      </c>
      <c r="C20" s="214">
        <v>0</v>
      </c>
      <c r="D20" s="215" t="s">
        <v>123</v>
      </c>
    </row>
    <row r="21" spans="1:4" ht="13.5" customHeight="1" thickBot="1" x14ac:dyDescent="0.3">
      <c r="A21" s="216"/>
      <c r="B21" s="217" t="s">
        <v>79</v>
      </c>
      <c r="C21" s="218">
        <v>0</v>
      </c>
      <c r="D21" s="219"/>
    </row>
    <row r="22" spans="1:4" ht="14.25" customHeight="1" x14ac:dyDescent="0.25">
      <c r="A22" s="220"/>
      <c r="B22" s="221"/>
      <c r="C22" s="222"/>
      <c r="D22" s="223"/>
    </row>
    <row r="23" spans="1:4" x14ac:dyDescent="0.25">
      <c r="A23" s="210" t="s">
        <v>104</v>
      </c>
      <c r="B23" s="181" t="s">
        <v>53</v>
      </c>
      <c r="C23" s="179"/>
      <c r="D23" s="211"/>
    </row>
    <row r="24" spans="1:4" ht="13.8" thickBot="1" x14ac:dyDescent="0.3">
      <c r="A24" s="212">
        <v>0</v>
      </c>
      <c r="B24" s="213" t="s">
        <v>96</v>
      </c>
      <c r="C24" s="214">
        <v>0</v>
      </c>
      <c r="D24" s="215" t="s">
        <v>123</v>
      </c>
    </row>
    <row r="25" spans="1:4" ht="13.5" customHeight="1" thickBot="1" x14ac:dyDescent="0.3">
      <c r="A25" s="216"/>
      <c r="B25" s="217" t="s">
        <v>79</v>
      </c>
      <c r="C25" s="218">
        <v>0</v>
      </c>
      <c r="D25" s="219"/>
    </row>
    <row r="26" spans="1:4" ht="14.25" customHeight="1" x14ac:dyDescent="0.25">
      <c r="A26" s="220"/>
      <c r="B26" s="221"/>
      <c r="C26" s="222"/>
      <c r="D26" s="223"/>
    </row>
    <row r="27" spans="1:4" ht="13.5" customHeight="1" thickBot="1" x14ac:dyDescent="0.3">
      <c r="A27" s="224"/>
      <c r="B27" s="225" t="s">
        <v>105</v>
      </c>
      <c r="C27" s="226">
        <f>+C25+C21+C17+C13</f>
        <v>0</v>
      </c>
      <c r="D27"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REPORTING&amp;RDAY KIMBALL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A28" sqref="A28"/>
    </sheetView>
  </sheetViews>
  <sheetFormatPr defaultColWidth="9.109375" defaultRowHeight="13.2" x14ac:dyDescent="0.25"/>
  <cols>
    <col min="1" max="1" width="6.88671875" style="228" customWidth="1"/>
    <col min="2" max="2" width="43.88671875" style="228" customWidth="1"/>
    <col min="3" max="3" width="19.44140625" style="228" customWidth="1"/>
    <col min="4" max="4" width="22.88671875" style="228" customWidth="1"/>
    <col min="5" max="5" width="21" style="1" customWidth="1"/>
    <col min="6" max="6" width="19.5546875" style="1" customWidth="1"/>
    <col min="7" max="16384" width="9.109375" style="228"/>
  </cols>
  <sheetData>
    <row r="1" spans="1:6" x14ac:dyDescent="0.25">
      <c r="B1" s="473"/>
      <c r="C1" s="473"/>
      <c r="D1" s="473"/>
    </row>
    <row r="2" spans="1:6" s="229" customFormat="1" x14ac:dyDescent="0.25">
      <c r="A2" s="474" t="s">
        <v>0</v>
      </c>
      <c r="B2" s="474"/>
      <c r="C2" s="474"/>
      <c r="D2" s="474"/>
      <c r="E2" s="474"/>
      <c r="F2" s="474"/>
    </row>
    <row r="3" spans="1:6" s="229" customFormat="1" x14ac:dyDescent="0.25">
      <c r="A3" s="474" t="s">
        <v>1</v>
      </c>
      <c r="B3" s="474"/>
      <c r="C3" s="474"/>
      <c r="D3" s="474"/>
      <c r="E3" s="474"/>
      <c r="F3" s="474"/>
    </row>
    <row r="4" spans="1:6" s="229" customFormat="1" x14ac:dyDescent="0.25">
      <c r="A4" s="474" t="s">
        <v>62</v>
      </c>
      <c r="B4" s="474"/>
      <c r="C4" s="474"/>
      <c r="D4" s="474"/>
      <c r="E4" s="474"/>
      <c r="F4" s="474"/>
    </row>
    <row r="5" spans="1:6" s="229" customFormat="1" x14ac:dyDescent="0.25">
      <c r="A5" s="474" t="s">
        <v>124</v>
      </c>
      <c r="B5" s="474"/>
      <c r="C5" s="474"/>
      <c r="D5" s="474"/>
      <c r="E5" s="474"/>
      <c r="F5" s="474"/>
    </row>
    <row r="6" spans="1:6" s="229" customFormat="1" x14ac:dyDescent="0.25">
      <c r="A6" s="474" t="s">
        <v>125</v>
      </c>
      <c r="B6" s="474"/>
      <c r="C6" s="474"/>
      <c r="D6" s="474"/>
      <c r="E6" s="474"/>
      <c r="F6" s="474"/>
    </row>
    <row r="7" spans="1:6" s="229" customFormat="1" ht="13.5" customHeight="1" thickBot="1" x14ac:dyDescent="0.3">
      <c r="B7" s="472"/>
      <c r="C7" s="472"/>
      <c r="D7" s="472"/>
      <c r="E7" s="230"/>
      <c r="F7" s="230"/>
    </row>
    <row r="8" spans="1:6" s="229" customFormat="1" x14ac:dyDescent="0.25">
      <c r="A8" s="231">
        <v>-1</v>
      </c>
      <c r="B8" s="232">
        <v>-2</v>
      </c>
      <c r="C8" s="233">
        <v>-3</v>
      </c>
      <c r="D8" s="232">
        <v>-4</v>
      </c>
      <c r="E8" s="233">
        <v>-5</v>
      </c>
      <c r="F8" s="234">
        <v>-6</v>
      </c>
    </row>
    <row r="9" spans="1:6" s="241" customFormat="1" ht="31.5" customHeight="1" thickBot="1" x14ac:dyDescent="0.3">
      <c r="A9" s="235" t="s">
        <v>5</v>
      </c>
      <c r="B9" s="236" t="s">
        <v>6</v>
      </c>
      <c r="C9" s="237" t="s">
        <v>126</v>
      </c>
      <c r="D9" s="238" t="s">
        <v>127</v>
      </c>
      <c r="E9" s="239" t="s">
        <v>128</v>
      </c>
      <c r="F9" s="240" t="s">
        <v>129</v>
      </c>
    </row>
    <row r="10" spans="1:6" x14ac:dyDescent="0.25">
      <c r="A10" s="242"/>
      <c r="B10" s="243"/>
      <c r="C10" s="244"/>
      <c r="D10" s="245"/>
      <c r="E10" s="179"/>
      <c r="F10" s="178"/>
    </row>
    <row r="11" spans="1:6" ht="17.25" customHeight="1" thickBot="1" x14ac:dyDescent="0.3">
      <c r="A11" s="172" t="s">
        <v>73</v>
      </c>
      <c r="B11" s="246" t="s">
        <v>130</v>
      </c>
      <c r="C11" s="247"/>
      <c r="D11" s="247"/>
      <c r="E11" s="247"/>
      <c r="F11" s="248"/>
    </row>
    <row r="12" spans="1:6" ht="15.75" customHeight="1" x14ac:dyDescent="0.25">
      <c r="A12" s="249"/>
      <c r="B12" s="250" t="s">
        <v>131</v>
      </c>
      <c r="C12" s="251">
        <v>0</v>
      </c>
      <c r="D12" s="251">
        <v>0</v>
      </c>
      <c r="E12" s="251">
        <f t="shared" ref="E12:E18" si="0">D12-C12</f>
        <v>0</v>
      </c>
      <c r="F12" s="252">
        <f t="shared" ref="F12:F18" si="1">IF(C12=0,0,E12/C12)</f>
        <v>0</v>
      </c>
    </row>
    <row r="13" spans="1:6" x14ac:dyDescent="0.25">
      <c r="A13" s="253">
        <v>1</v>
      </c>
      <c r="B13" s="254" t="s">
        <v>132</v>
      </c>
      <c r="C13" s="255">
        <v>0</v>
      </c>
      <c r="D13" s="255">
        <v>0</v>
      </c>
      <c r="E13" s="255">
        <f t="shared" si="0"/>
        <v>0</v>
      </c>
      <c r="F13" s="256">
        <f t="shared" si="1"/>
        <v>0</v>
      </c>
    </row>
    <row r="14" spans="1:6" x14ac:dyDescent="0.25">
      <c r="A14" s="253">
        <v>2</v>
      </c>
      <c r="B14" s="254" t="s">
        <v>133</v>
      </c>
      <c r="C14" s="255">
        <v>0</v>
      </c>
      <c r="D14" s="255">
        <v>0</v>
      </c>
      <c r="E14" s="255">
        <f t="shared" si="0"/>
        <v>0</v>
      </c>
      <c r="F14" s="256">
        <f t="shared" si="1"/>
        <v>0</v>
      </c>
    </row>
    <row r="15" spans="1:6" x14ac:dyDescent="0.25">
      <c r="A15" s="253">
        <v>3</v>
      </c>
      <c r="B15" s="254" t="s">
        <v>134</v>
      </c>
      <c r="C15" s="255">
        <v>0</v>
      </c>
      <c r="D15" s="255">
        <v>0</v>
      </c>
      <c r="E15" s="255">
        <f t="shared" si="0"/>
        <v>0</v>
      </c>
      <c r="F15" s="256">
        <f t="shared" si="1"/>
        <v>0</v>
      </c>
    </row>
    <row r="16" spans="1:6" x14ac:dyDescent="0.25">
      <c r="A16" s="253">
        <v>4</v>
      </c>
      <c r="B16" s="254" t="s">
        <v>135</v>
      </c>
      <c r="C16" s="255">
        <v>0</v>
      </c>
      <c r="D16" s="255">
        <v>0</v>
      </c>
      <c r="E16" s="255">
        <f t="shared" si="0"/>
        <v>0</v>
      </c>
      <c r="F16" s="256">
        <f t="shared" si="1"/>
        <v>0</v>
      </c>
    </row>
    <row r="17" spans="1:6" x14ac:dyDescent="0.25">
      <c r="A17" s="257"/>
      <c r="B17" s="258" t="s">
        <v>136</v>
      </c>
      <c r="C17" s="259">
        <f>C12+(C13+C14-C15+C16)</f>
        <v>0</v>
      </c>
      <c r="D17" s="259">
        <f>D12+(D13+D14-D15+D16)</f>
        <v>0</v>
      </c>
      <c r="E17" s="259">
        <f t="shared" si="0"/>
        <v>0</v>
      </c>
      <c r="F17" s="260">
        <f t="shared" si="1"/>
        <v>0</v>
      </c>
    </row>
    <row r="18" spans="1:6" x14ac:dyDescent="0.25">
      <c r="A18" s="261">
        <v>5</v>
      </c>
      <c r="B18" s="262" t="s">
        <v>137</v>
      </c>
      <c r="C18" s="263">
        <v>0</v>
      </c>
      <c r="D18" s="263">
        <v>0</v>
      </c>
      <c r="E18" s="263">
        <f t="shared" si="0"/>
        <v>0</v>
      </c>
      <c r="F18" s="264">
        <f t="shared" si="1"/>
        <v>0</v>
      </c>
    </row>
    <row r="19" spans="1:6" ht="13.8" thickBot="1" x14ac:dyDescent="0.3">
      <c r="A19" s="265"/>
      <c r="B19" s="266"/>
      <c r="C19" s="267"/>
      <c r="D19" s="267"/>
      <c r="E19" s="267"/>
      <c r="F19" s="268"/>
    </row>
    <row r="20" spans="1:6" ht="17.25" customHeight="1" thickBot="1" x14ac:dyDescent="0.3">
      <c r="A20" s="172" t="s">
        <v>80</v>
      </c>
      <c r="B20" s="246" t="s">
        <v>138</v>
      </c>
      <c r="C20" s="247"/>
      <c r="D20" s="247"/>
      <c r="E20" s="247"/>
      <c r="F20" s="248"/>
    </row>
    <row r="21" spans="1:6" ht="15.75" customHeight="1" x14ac:dyDescent="0.25">
      <c r="A21" s="249"/>
      <c r="B21" s="250" t="s">
        <v>131</v>
      </c>
      <c r="C21" s="251">
        <v>0</v>
      </c>
      <c r="D21" s="251">
        <v>0</v>
      </c>
      <c r="E21" s="251">
        <f t="shared" ref="E21:E27" si="2">D21-C21</f>
        <v>0</v>
      </c>
      <c r="F21" s="252">
        <f t="shared" ref="F21:F27" si="3">IF(C21=0,0,E21/C21)</f>
        <v>0</v>
      </c>
    </row>
    <row r="22" spans="1:6" x14ac:dyDescent="0.25">
      <c r="A22" s="253">
        <v>1</v>
      </c>
      <c r="B22" s="254" t="s">
        <v>132</v>
      </c>
      <c r="C22" s="255">
        <v>0</v>
      </c>
      <c r="D22" s="255">
        <v>0</v>
      </c>
      <c r="E22" s="255">
        <f t="shared" si="2"/>
        <v>0</v>
      </c>
      <c r="F22" s="256">
        <f t="shared" si="3"/>
        <v>0</v>
      </c>
    </row>
    <row r="23" spans="1:6" x14ac:dyDescent="0.25">
      <c r="A23" s="253">
        <v>2</v>
      </c>
      <c r="B23" s="254" t="s">
        <v>133</v>
      </c>
      <c r="C23" s="255">
        <v>0</v>
      </c>
      <c r="D23" s="255">
        <v>0</v>
      </c>
      <c r="E23" s="255">
        <f t="shared" si="2"/>
        <v>0</v>
      </c>
      <c r="F23" s="256">
        <f t="shared" si="3"/>
        <v>0</v>
      </c>
    </row>
    <row r="24" spans="1:6" x14ac:dyDescent="0.25">
      <c r="A24" s="253">
        <v>3</v>
      </c>
      <c r="B24" s="254" t="s">
        <v>134</v>
      </c>
      <c r="C24" s="255">
        <v>0</v>
      </c>
      <c r="D24" s="255">
        <v>0</v>
      </c>
      <c r="E24" s="255">
        <f t="shared" si="2"/>
        <v>0</v>
      </c>
      <c r="F24" s="256">
        <f t="shared" si="3"/>
        <v>0</v>
      </c>
    </row>
    <row r="25" spans="1:6" x14ac:dyDescent="0.25">
      <c r="A25" s="253">
        <v>4</v>
      </c>
      <c r="B25" s="254" t="s">
        <v>135</v>
      </c>
      <c r="C25" s="255">
        <v>0</v>
      </c>
      <c r="D25" s="255">
        <v>0</v>
      </c>
      <c r="E25" s="255">
        <f t="shared" si="2"/>
        <v>0</v>
      </c>
      <c r="F25" s="256">
        <f t="shared" si="3"/>
        <v>0</v>
      </c>
    </row>
    <row r="26" spans="1:6" x14ac:dyDescent="0.25">
      <c r="A26" s="257"/>
      <c r="B26" s="258" t="s">
        <v>136</v>
      </c>
      <c r="C26" s="259">
        <f>C21+(C22+C23-C24+C25)</f>
        <v>0</v>
      </c>
      <c r="D26" s="259">
        <f>D21+(D22+D23-D24+D25)</f>
        <v>0</v>
      </c>
      <c r="E26" s="259">
        <f t="shared" si="2"/>
        <v>0</v>
      </c>
      <c r="F26" s="260">
        <f t="shared" si="3"/>
        <v>0</v>
      </c>
    </row>
    <row r="27" spans="1:6" x14ac:dyDescent="0.25">
      <c r="A27" s="261">
        <v>5</v>
      </c>
      <c r="B27" s="262" t="s">
        <v>137</v>
      </c>
      <c r="C27" s="263">
        <v>0</v>
      </c>
      <c r="D27" s="263">
        <v>0</v>
      </c>
      <c r="E27" s="263">
        <f t="shared" si="2"/>
        <v>0</v>
      </c>
      <c r="F27" s="264">
        <f t="shared" si="3"/>
        <v>0</v>
      </c>
    </row>
    <row r="28" spans="1:6" ht="13.8" thickBot="1" x14ac:dyDescent="0.3">
      <c r="A28" s="265"/>
      <c r="B28" s="266"/>
      <c r="C28" s="267"/>
      <c r="D28" s="267"/>
      <c r="E28" s="267"/>
      <c r="F28" s="268"/>
    </row>
    <row r="29" spans="1:6" ht="17.25" customHeight="1" thickBot="1" x14ac:dyDescent="0.3">
      <c r="A29" s="172" t="s">
        <v>81</v>
      </c>
      <c r="B29" s="246" t="s">
        <v>139</v>
      </c>
      <c r="C29" s="247"/>
      <c r="D29" s="247"/>
      <c r="E29" s="247"/>
      <c r="F29" s="248"/>
    </row>
    <row r="30" spans="1:6" ht="15.75" customHeight="1" x14ac:dyDescent="0.25">
      <c r="A30" s="249"/>
      <c r="B30" s="250" t="s">
        <v>131</v>
      </c>
      <c r="C30" s="251">
        <v>0</v>
      </c>
      <c r="D30" s="251">
        <v>0</v>
      </c>
      <c r="E30" s="251">
        <f t="shared" ref="E30:E36" si="4">D30-C30</f>
        <v>0</v>
      </c>
      <c r="F30" s="252">
        <f t="shared" ref="F30:F36" si="5">IF(C30=0,0,E30/C30)</f>
        <v>0</v>
      </c>
    </row>
    <row r="31" spans="1:6" x14ac:dyDescent="0.25">
      <c r="A31" s="253">
        <v>1</v>
      </c>
      <c r="B31" s="254" t="s">
        <v>132</v>
      </c>
      <c r="C31" s="255">
        <v>0</v>
      </c>
      <c r="D31" s="255">
        <v>0</v>
      </c>
      <c r="E31" s="255">
        <f t="shared" si="4"/>
        <v>0</v>
      </c>
      <c r="F31" s="256">
        <f t="shared" si="5"/>
        <v>0</v>
      </c>
    </row>
    <row r="32" spans="1:6" x14ac:dyDescent="0.25">
      <c r="A32" s="253">
        <v>2</v>
      </c>
      <c r="B32" s="254" t="s">
        <v>133</v>
      </c>
      <c r="C32" s="255">
        <v>0</v>
      </c>
      <c r="D32" s="255">
        <v>0</v>
      </c>
      <c r="E32" s="255">
        <f t="shared" si="4"/>
        <v>0</v>
      </c>
      <c r="F32" s="256">
        <f t="shared" si="5"/>
        <v>0</v>
      </c>
    </row>
    <row r="33" spans="1:6" x14ac:dyDescent="0.25">
      <c r="A33" s="253">
        <v>3</v>
      </c>
      <c r="B33" s="254" t="s">
        <v>134</v>
      </c>
      <c r="C33" s="255">
        <v>0</v>
      </c>
      <c r="D33" s="255">
        <v>0</v>
      </c>
      <c r="E33" s="255">
        <f t="shared" si="4"/>
        <v>0</v>
      </c>
      <c r="F33" s="256">
        <f t="shared" si="5"/>
        <v>0</v>
      </c>
    </row>
    <row r="34" spans="1:6" x14ac:dyDescent="0.25">
      <c r="A34" s="253">
        <v>4</v>
      </c>
      <c r="B34" s="254" t="s">
        <v>135</v>
      </c>
      <c r="C34" s="255">
        <v>0</v>
      </c>
      <c r="D34" s="255">
        <v>0</v>
      </c>
      <c r="E34" s="255">
        <f t="shared" si="4"/>
        <v>0</v>
      </c>
      <c r="F34" s="256">
        <f t="shared" si="5"/>
        <v>0</v>
      </c>
    </row>
    <row r="35" spans="1:6" x14ac:dyDescent="0.25">
      <c r="A35" s="257"/>
      <c r="B35" s="258" t="s">
        <v>136</v>
      </c>
      <c r="C35" s="259">
        <f>C30+(C31+C32-C33+C34)</f>
        <v>0</v>
      </c>
      <c r="D35" s="259">
        <f>D30+(D31+D32-D33+D34)</f>
        <v>0</v>
      </c>
      <c r="E35" s="259">
        <f t="shared" si="4"/>
        <v>0</v>
      </c>
      <c r="F35" s="260">
        <f t="shared" si="5"/>
        <v>0</v>
      </c>
    </row>
    <row r="36" spans="1:6" x14ac:dyDescent="0.25">
      <c r="A36" s="261">
        <v>5</v>
      </c>
      <c r="B36" s="262" t="s">
        <v>137</v>
      </c>
      <c r="C36" s="263">
        <v>0</v>
      </c>
      <c r="D36" s="263">
        <v>0</v>
      </c>
      <c r="E36" s="263">
        <f t="shared" si="4"/>
        <v>0</v>
      </c>
      <c r="F36" s="264">
        <f t="shared" si="5"/>
        <v>0</v>
      </c>
    </row>
    <row r="37" spans="1:6" ht="13.8" thickBot="1" x14ac:dyDescent="0.3">
      <c r="A37" s="265"/>
      <c r="B37" s="266"/>
      <c r="C37" s="267"/>
      <c r="D37" s="267"/>
      <c r="E37" s="267"/>
      <c r="F37" s="268"/>
    </row>
    <row r="38" spans="1:6" x14ac:dyDescent="0.25">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REPORTING&amp;R&amp;10DAY KIMBALL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SheetLayoutView="75" workbookViewId="0">
      <selection activeCell="A28" sqref="A28"/>
    </sheetView>
  </sheetViews>
  <sheetFormatPr defaultColWidth="9.109375" defaultRowHeight="15.6" x14ac:dyDescent="0.3"/>
  <cols>
    <col min="1" max="1" width="33.5546875" style="270" customWidth="1"/>
    <col min="2" max="2" width="48.88671875" style="270" customWidth="1"/>
    <col min="3" max="3" width="43" style="282" customWidth="1"/>
    <col min="4" max="16384" width="9.109375" style="270"/>
  </cols>
  <sheetData>
    <row r="1" spans="1:4" ht="12.75" customHeight="1" x14ac:dyDescent="0.3">
      <c r="A1" s="480" t="s">
        <v>0</v>
      </c>
      <c r="B1" s="481"/>
      <c r="C1" s="482"/>
    </row>
    <row r="2" spans="1:4" ht="12.75" customHeight="1" x14ac:dyDescent="0.3">
      <c r="A2" s="480" t="s">
        <v>1</v>
      </c>
      <c r="B2" s="481"/>
      <c r="C2" s="482"/>
    </row>
    <row r="3" spans="1:4" ht="12.75" customHeight="1" x14ac:dyDescent="0.3">
      <c r="A3" s="480" t="s">
        <v>2</v>
      </c>
      <c r="B3" s="481"/>
      <c r="C3" s="482"/>
    </row>
    <row r="4" spans="1:4" ht="12.75" customHeight="1" x14ac:dyDescent="0.3">
      <c r="A4" s="480" t="s">
        <v>140</v>
      </c>
      <c r="B4" s="481"/>
      <c r="C4" s="482"/>
    </row>
    <row r="5" spans="1:4" ht="12.75" customHeight="1" thickBot="1" x14ac:dyDescent="0.35">
      <c r="A5" s="483"/>
      <c r="B5" s="484"/>
      <c r="C5" s="485"/>
    </row>
    <row r="6" spans="1:4" ht="15.75" customHeight="1" thickBot="1" x14ac:dyDescent="0.35">
      <c r="A6" s="486" t="s">
        <v>141</v>
      </c>
      <c r="B6" s="487"/>
      <c r="C6" s="488"/>
    </row>
    <row r="7" spans="1:4" ht="15.75" customHeight="1" thickBot="1" x14ac:dyDescent="0.35">
      <c r="A7" s="271">
        <v>-1</v>
      </c>
      <c r="B7" s="272">
        <v>-2</v>
      </c>
      <c r="C7" s="272">
        <v>-3</v>
      </c>
    </row>
    <row r="8" spans="1:4" ht="16.2" thickBot="1" x14ac:dyDescent="0.35">
      <c r="A8" s="273" t="s">
        <v>142</v>
      </c>
      <c r="B8" s="274" t="s">
        <v>143</v>
      </c>
      <c r="C8" s="275" t="s">
        <v>144</v>
      </c>
    </row>
    <row r="9" spans="1:4" s="277" customFormat="1" ht="12.75" customHeight="1" thickBot="1" x14ac:dyDescent="0.35">
      <c r="A9" s="475" t="s">
        <v>145</v>
      </c>
      <c r="B9" s="476"/>
      <c r="C9" s="276">
        <v>0</v>
      </c>
    </row>
    <row r="10" spans="1:4" s="277" customFormat="1" ht="15.75" customHeight="1" thickBot="1" x14ac:dyDescent="0.35">
      <c r="A10" s="477"/>
      <c r="B10" s="478"/>
      <c r="C10" s="479"/>
      <c r="D10" s="278"/>
    </row>
    <row r="11" spans="1:4" ht="15.75" customHeight="1" thickBot="1" x14ac:dyDescent="0.35">
      <c r="A11" s="279"/>
      <c r="B11" s="280" t="s">
        <v>146</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4" orientation="portrait" errors="blank" horizontalDpi="1200" verticalDpi="1200" r:id="rId1"/>
  <headerFooter>
    <oddHeader>&amp;LOFFICE OF HEALTH CARE ACCESS&amp;CANNUAL REPORTING&amp;RDAY KIMBALL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75" zoomScaleSheetLayoutView="75" workbookViewId="0">
      <selection activeCell="A28" sqref="A28"/>
    </sheetView>
  </sheetViews>
  <sheetFormatPr defaultColWidth="9.109375" defaultRowHeight="15.6" x14ac:dyDescent="0.3"/>
  <cols>
    <col min="1" max="1" width="6.5546875" style="270" customWidth="1"/>
    <col min="2" max="2" width="39.109375" style="270" customWidth="1"/>
    <col min="3" max="3" width="20.33203125" style="270" customWidth="1"/>
    <col min="4" max="4" width="20" style="270" customWidth="1"/>
    <col min="5" max="5" width="20.109375" style="282" customWidth="1"/>
    <col min="6" max="6" width="18.5546875" style="270" customWidth="1"/>
    <col min="7" max="16384" width="9.109375" style="270"/>
  </cols>
  <sheetData>
    <row r="1" spans="1:6" s="283" customFormat="1" ht="12.75" customHeight="1" x14ac:dyDescent="0.3">
      <c r="A1" s="489"/>
      <c r="B1" s="490"/>
      <c r="C1" s="490"/>
      <c r="D1" s="490"/>
      <c r="E1" s="490"/>
      <c r="F1" s="491"/>
    </row>
    <row r="2" spans="1:6" s="283" customFormat="1" ht="15.75" customHeight="1" x14ac:dyDescent="0.3">
      <c r="A2" s="480" t="s">
        <v>0</v>
      </c>
      <c r="B2" s="481"/>
      <c r="C2" s="481"/>
      <c r="D2" s="481"/>
      <c r="E2" s="481"/>
      <c r="F2" s="482"/>
    </row>
    <row r="3" spans="1:6" s="283" customFormat="1" ht="12.75" customHeight="1" x14ac:dyDescent="0.3">
      <c r="A3" s="480" t="s">
        <v>1</v>
      </c>
      <c r="B3" s="481"/>
      <c r="C3" s="481"/>
      <c r="D3" s="481"/>
      <c r="E3" s="481"/>
      <c r="F3" s="482"/>
    </row>
    <row r="4" spans="1:6" s="283" customFormat="1" x14ac:dyDescent="0.3">
      <c r="A4" s="480" t="s">
        <v>62</v>
      </c>
      <c r="B4" s="481"/>
      <c r="C4" s="481"/>
      <c r="D4" s="481"/>
      <c r="E4" s="481"/>
      <c r="F4" s="482"/>
    </row>
    <row r="5" spans="1:6" x14ac:dyDescent="0.3">
      <c r="A5" s="480" t="s">
        <v>147</v>
      </c>
      <c r="B5" s="481"/>
      <c r="C5" s="481"/>
      <c r="D5" s="481"/>
      <c r="E5" s="481"/>
      <c r="F5" s="482"/>
    </row>
    <row r="6" spans="1:6" ht="16.5" customHeight="1" thickBot="1" x14ac:dyDescent="0.35">
      <c r="A6" s="492"/>
      <c r="B6" s="493"/>
      <c r="C6" s="493"/>
      <c r="D6" s="493"/>
      <c r="E6" s="493"/>
      <c r="F6" s="494"/>
    </row>
    <row r="7" spans="1:6" ht="16.5" customHeight="1" thickBot="1" x14ac:dyDescent="0.35">
      <c r="A7" s="499" t="s">
        <v>148</v>
      </c>
      <c r="B7" s="500"/>
      <c r="C7" s="500"/>
      <c r="D7" s="500"/>
      <c r="E7" s="500"/>
      <c r="F7" s="500"/>
    </row>
    <row r="8" spans="1:6" ht="14.25" customHeight="1" x14ac:dyDescent="0.3">
      <c r="A8" s="284">
        <v>-1</v>
      </c>
      <c r="B8" s="285">
        <v>-2</v>
      </c>
      <c r="C8" s="285">
        <v>-3</v>
      </c>
      <c r="D8" s="285">
        <v>-4</v>
      </c>
      <c r="E8" s="285">
        <v>-5</v>
      </c>
      <c r="F8" s="286">
        <v>-6</v>
      </c>
    </row>
    <row r="9" spans="1:6" ht="30.75" customHeight="1" thickBot="1" x14ac:dyDescent="0.35">
      <c r="A9" s="287" t="s">
        <v>149</v>
      </c>
      <c r="B9" s="288" t="s">
        <v>150</v>
      </c>
      <c r="C9" s="289" t="s">
        <v>151</v>
      </c>
      <c r="D9" s="289" t="s">
        <v>152</v>
      </c>
      <c r="E9" s="289" t="s">
        <v>153</v>
      </c>
      <c r="F9" s="290" t="s">
        <v>154</v>
      </c>
    </row>
    <row r="10" spans="1:6" x14ac:dyDescent="0.3">
      <c r="A10" s="291"/>
      <c r="B10" s="292"/>
      <c r="C10" s="293"/>
      <c r="D10" s="293"/>
      <c r="E10" s="293"/>
      <c r="F10" s="294"/>
    </row>
    <row r="11" spans="1:6" x14ac:dyDescent="0.3">
      <c r="A11" s="295" t="s">
        <v>66</v>
      </c>
      <c r="B11" s="501" t="s">
        <v>155</v>
      </c>
      <c r="C11" s="502"/>
      <c r="D11" s="502"/>
      <c r="E11" s="502"/>
      <c r="F11" s="502"/>
    </row>
    <row r="12" spans="1:6" x14ac:dyDescent="0.3">
      <c r="A12" s="495"/>
      <c r="B12" s="496"/>
      <c r="C12" s="496"/>
      <c r="D12" s="496"/>
      <c r="E12" s="496"/>
      <c r="F12" s="496"/>
    </row>
    <row r="13" spans="1:6" x14ac:dyDescent="0.3">
      <c r="A13" s="295" t="s">
        <v>67</v>
      </c>
      <c r="B13" s="503" t="s">
        <v>156</v>
      </c>
      <c r="C13" s="504"/>
      <c r="D13" s="504"/>
      <c r="E13" s="504"/>
      <c r="F13" s="504"/>
    </row>
    <row r="14" spans="1:6" x14ac:dyDescent="0.3">
      <c r="A14" s="495"/>
      <c r="B14" s="496"/>
      <c r="C14" s="496"/>
      <c r="D14" s="496"/>
      <c r="E14" s="496"/>
      <c r="F14" s="496"/>
    </row>
    <row r="15" spans="1:6" x14ac:dyDescent="0.3">
      <c r="A15" s="295" t="s">
        <v>88</v>
      </c>
      <c r="B15" s="503" t="s">
        <v>157</v>
      </c>
      <c r="C15" s="504"/>
      <c r="D15" s="504"/>
      <c r="E15" s="504"/>
      <c r="F15" s="504"/>
    </row>
    <row r="16" spans="1:6" x14ac:dyDescent="0.3">
      <c r="A16" s="495"/>
      <c r="B16" s="496"/>
      <c r="C16" s="496"/>
      <c r="D16" s="496"/>
      <c r="E16" s="496"/>
      <c r="F16" s="496"/>
    </row>
    <row r="17" spans="1:6" x14ac:dyDescent="0.3">
      <c r="A17" s="295" t="s">
        <v>158</v>
      </c>
      <c r="B17" s="497" t="s">
        <v>159</v>
      </c>
      <c r="C17" s="497"/>
      <c r="D17" s="497"/>
      <c r="E17" s="497"/>
      <c r="F17" s="497"/>
    </row>
    <row r="18" spans="1:6" ht="16.5" customHeight="1" thickBot="1" x14ac:dyDescent="0.35">
      <c r="A18" s="296"/>
      <c r="B18" s="498"/>
      <c r="C18" s="498"/>
      <c r="D18" s="498"/>
      <c r="E18" s="498"/>
      <c r="F18" s="297"/>
    </row>
    <row r="19" spans="1:6" ht="16.5" customHeight="1" thickBot="1" x14ac:dyDescent="0.35">
      <c r="A19" s="298"/>
      <c r="B19" s="298" t="s">
        <v>160</v>
      </c>
      <c r="C19" s="299">
        <v>0</v>
      </c>
      <c r="D19" s="299">
        <v>0</v>
      </c>
      <c r="E19" s="299">
        <v>0</v>
      </c>
      <c r="F19" s="281">
        <v>0</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paperSize="9" scale="74" orientation="portrait" horizontalDpi="1200" verticalDpi="1200" r:id="rId1"/>
  <headerFooter>
    <oddHeader>&amp;LOFFICE OF HEALTH CARE ACCESS&amp;CANNUAL REPORTING&amp;RDAY KIMBALL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Veyberman, Alla</cp:lastModifiedBy>
  <cp:lastPrinted>2016-07-20T19:51:15Z</cp:lastPrinted>
  <dcterms:created xsi:type="dcterms:W3CDTF">2016-07-20T19:20:31Z</dcterms:created>
  <dcterms:modified xsi:type="dcterms:W3CDTF">2016-07-27T14:55:15Z</dcterms:modified>
</cp:coreProperties>
</file>