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Report18!$A$9:$C$68</definedName>
    <definedName name="_xlnm.Print_Area" localSheetId="10">Report19!$A$11:$E$31</definedName>
    <definedName name="_xlnm.Print_Area" localSheetId="0">Report20!$A$11:$C$79</definedName>
    <definedName name="_xlnm.Print_Area" localSheetId="11">Report21!$A$11:$E$32</definedName>
    <definedName name="_xlnm.Print_Area" localSheetId="12">Report22!$A$11:$C$20</definedName>
    <definedName name="_xlnm.Print_Area" localSheetId="13">Report23!$A$9:$F$59</definedName>
    <definedName name="_xlnm.Print_Area" localSheetId="1">Report5!$A$10:$D$56</definedName>
    <definedName name="_xlnm.Print_Area" localSheetId="2">Report6!$A$10:$E$32</definedName>
    <definedName name="_xlnm.Print_Area" localSheetId="3">Report6A!$A$10:$F$27</definedName>
    <definedName name="_xlnm.Print_Area" localSheetId="4">Report7!$A$10:$D$27</definedName>
    <definedName name="_xlnm.Print_Area" localSheetId="5">Report8!$A$10:$D$27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D46" i="17"/>
  <c r="E46" i="17" s="1"/>
  <c r="C46" i="17"/>
  <c r="F46" i="17" s="1"/>
  <c r="D45" i="17"/>
  <c r="E45" i="17" s="1"/>
  <c r="C45" i="17"/>
  <c r="F45" i="17" s="1"/>
  <c r="F44" i="17"/>
  <c r="E44" i="17"/>
  <c r="D42" i="17"/>
  <c r="E42" i="17" s="1"/>
  <c r="C42" i="17"/>
  <c r="F42" i="17" s="1"/>
  <c r="F41" i="17"/>
  <c r="E41" i="17"/>
  <c r="F39" i="17"/>
  <c r="E39" i="17"/>
  <c r="F38" i="17"/>
  <c r="E38" i="17"/>
  <c r="E30" i="17"/>
  <c r="F30" i="17" s="1"/>
  <c r="E29" i="17"/>
  <c r="F29" i="17" s="1"/>
  <c r="E28" i="17"/>
  <c r="F28" i="17" s="1"/>
  <c r="E27" i="17"/>
  <c r="F27" i="17" s="1"/>
  <c r="D25" i="17"/>
  <c r="C25" i="17"/>
  <c r="E24" i="17"/>
  <c r="F24" i="17" s="1"/>
  <c r="E23" i="17"/>
  <c r="F23" i="17" s="1"/>
  <c r="E22" i="17"/>
  <c r="F22" i="17" s="1"/>
  <c r="D19" i="17"/>
  <c r="D20" i="17"/>
  <c r="C19" i="17"/>
  <c r="C20" i="17" s="1"/>
  <c r="F18" i="17"/>
  <c r="E18" i="17"/>
  <c r="D16" i="17"/>
  <c r="E16" i="17" s="1"/>
  <c r="F16" i="17" s="1"/>
  <c r="C16" i="17"/>
  <c r="F15" i="17"/>
  <c r="E15" i="17"/>
  <c r="F13" i="17"/>
  <c r="E13" i="17"/>
  <c r="F12" i="17"/>
  <c r="E12" i="17"/>
  <c r="E25" i="15"/>
  <c r="E24" i="15"/>
  <c r="E21" i="15"/>
  <c r="E20" i="15"/>
  <c r="E17" i="15"/>
  <c r="E16" i="15"/>
  <c r="E13" i="15"/>
  <c r="E12" i="15"/>
  <c r="D31" i="14"/>
  <c r="C31" i="14"/>
  <c r="E31" i="14"/>
  <c r="E29" i="14"/>
  <c r="E27" i="14"/>
  <c r="E25" i="14"/>
  <c r="E23" i="14"/>
  <c r="E21" i="14"/>
  <c r="E19" i="14"/>
  <c r="E17" i="14"/>
  <c r="E15" i="14"/>
  <c r="E13" i="14"/>
  <c r="E11" i="14"/>
  <c r="F36" i="10"/>
  <c r="E36" i="10"/>
  <c r="D35" i="10"/>
  <c r="E35" i="10" s="1"/>
  <c r="C35" i="10"/>
  <c r="F35" i="10" s="1"/>
  <c r="F34" i="10"/>
  <c r="E34" i="10"/>
  <c r="F33" i="10"/>
  <c r="E33" i="10"/>
  <c r="F32" i="10"/>
  <c r="E32" i="10"/>
  <c r="F31" i="10"/>
  <c r="E31" i="10"/>
  <c r="F30" i="10"/>
  <c r="E30" i="10"/>
  <c r="F27" i="10"/>
  <c r="E27" i="10"/>
  <c r="D26" i="10"/>
  <c r="E26" i="10" s="1"/>
  <c r="C26" i="10"/>
  <c r="F26" i="10" s="1"/>
  <c r="F25" i="10"/>
  <c r="E25" i="10"/>
  <c r="F24" i="10"/>
  <c r="E24" i="10"/>
  <c r="F23" i="10"/>
  <c r="E23" i="10"/>
  <c r="F22" i="10"/>
  <c r="E22" i="10"/>
  <c r="F21" i="10"/>
  <c r="E21" i="10"/>
  <c r="F18" i="10"/>
  <c r="E18" i="10"/>
  <c r="D17" i="10"/>
  <c r="E17" i="10" s="1"/>
  <c r="C17" i="10"/>
  <c r="F17" i="10" s="1"/>
  <c r="F16" i="10"/>
  <c r="E16" i="10"/>
  <c r="F15" i="10"/>
  <c r="E15" i="10"/>
  <c r="F14" i="10"/>
  <c r="E14" i="10"/>
  <c r="F13" i="10"/>
  <c r="E13" i="10"/>
  <c r="F12" i="10"/>
  <c r="E12" i="10"/>
  <c r="C27" i="9"/>
  <c r="C27" i="8"/>
  <c r="F27" i="7"/>
  <c r="E30" i="6"/>
  <c r="E25" i="6"/>
  <c r="E19" i="6"/>
  <c r="E14" i="6"/>
  <c r="E32" i="6" s="1"/>
  <c r="D52" i="5"/>
  <c r="D49" i="5"/>
  <c r="D41" i="5"/>
  <c r="D33" i="5"/>
  <c r="D51" i="5" s="1"/>
  <c r="D53" i="5" s="1"/>
  <c r="D25" i="5"/>
  <c r="D17" i="5"/>
  <c r="E19" i="17"/>
  <c r="F20" i="17" l="1"/>
  <c r="E20" i="17"/>
  <c r="F19" i="17"/>
  <c r="E25" i="17"/>
  <c r="F25" i="17" s="1"/>
</calcChain>
</file>

<file path=xl/sharedStrings.xml><?xml version="1.0" encoding="utf-8"?>
<sst xmlns="http://schemas.openxmlformats.org/spreadsheetml/2006/main" count="681" uniqueCount="277">
  <si>
    <t>DAY KIMBALL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</si>
  <si>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</si>
  <si>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</si>
  <si>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</si>
  <si>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</si>
  <si>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</si>
  <si>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</si>
  <si>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</si>
  <si>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</si>
  <si>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</si>
  <si>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Affiliate Description</t>
  </si>
  <si>
    <t>HOSPITAL</t>
  </si>
  <si>
    <t xml:space="preserve">Affiliate type of service </t>
  </si>
  <si>
    <t>Hospital</t>
  </si>
  <si>
    <t>Tax Status</t>
  </si>
  <si>
    <t>Not for Profit</t>
  </si>
  <si>
    <t>Street Address</t>
  </si>
  <si>
    <t>320 POMFRET STREET</t>
  </si>
  <si>
    <t xml:space="preserve">Town </t>
  </si>
  <si>
    <t>PUTNAM</t>
  </si>
  <si>
    <t>State</t>
  </si>
  <si>
    <t>Connecticut</t>
  </si>
  <si>
    <t>Zip Code</t>
  </si>
  <si>
    <t xml:space="preserve">06260 - </t>
  </si>
  <si>
    <t>CEO Name</t>
  </si>
  <si>
    <t>ROBERT SMANIK</t>
  </si>
  <si>
    <t>CEO Title</t>
  </si>
  <si>
    <t>CEO/PRESIDENT</t>
  </si>
  <si>
    <t>CT Agent Name</t>
  </si>
  <si>
    <t>CT Agent Company</t>
  </si>
  <si>
    <t>CT Agent Company Street Address</t>
  </si>
  <si>
    <t xml:space="preserve">CT Agent Town </t>
  </si>
  <si>
    <t>CT Agent State</t>
  </si>
  <si>
    <t>CT Agent Zip Code</t>
  </si>
  <si>
    <t xml:space="preserve">B.      </t>
  </si>
  <si>
    <t>DAY KIMBALL HOMEMAKERS, INC.</t>
  </si>
  <si>
    <t>HOMEMAKER SERVICES</t>
  </si>
  <si>
    <t>Home Maker Services</t>
  </si>
  <si>
    <t>32 South Main Street, Putnam CT</t>
  </si>
  <si>
    <t>Putnam</t>
  </si>
  <si>
    <t>Susan Esons</t>
  </si>
  <si>
    <t>Executive Director</t>
  </si>
  <si>
    <t>Day Kimball Hospital</t>
  </si>
  <si>
    <t>320 Pomfret Street, Putnam CT</t>
  </si>
  <si>
    <t xml:space="preserve">C.      </t>
  </si>
  <si>
    <t>DAY KIMBALL MEDICAL GROUP INC.</t>
  </si>
  <si>
    <t>Medical Group</t>
  </si>
  <si>
    <t>Medical Practices</t>
  </si>
  <si>
    <t>320 Pomfret Street</t>
  </si>
  <si>
    <t>Robert Kleinbauer</t>
  </si>
  <si>
    <t>Vice-President</t>
  </si>
  <si>
    <t>Day Kimball Medical Group</t>
  </si>
  <si>
    <t xml:space="preserve">D.      </t>
  </si>
  <si>
    <t>PHYSICIAN SERVICES OF NORTHEAST CONNECTICUT, LLC</t>
  </si>
  <si>
    <t>Physician Services (inactive company)</t>
  </si>
  <si>
    <t>Physicians Services</t>
  </si>
  <si>
    <t>For Profit</t>
  </si>
  <si>
    <t>John Graham, MD</t>
  </si>
  <si>
    <t>President</t>
  </si>
  <si>
    <t>Physician Services of Northeast Connecticut, LLC</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</si>
  <si>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</si>
  <si>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</si>
  <si>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</si>
  <si>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</si>
  <si>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</si>
  <si>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</si>
  <si>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</si>
  <si>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</si>
  <si>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</si>
  <si>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</si>
  <si>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</si>
  <si>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</si>
  <si>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</si>
  <si>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</si>
  <si>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</si>
  <si>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</si>
  <si>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</si>
  <si>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</si>
  <si>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</si>
  <si>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</si>
  <si>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</si>
  <si>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</si>
  <si>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</si>
  <si>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</si>
  <si>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</si>
  <si>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</si>
  <si>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</si>
  <si>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</si>
  <si>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</si>
  <si>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</si>
  <si>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</si>
  <si>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</si>
  <si>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</si>
  <si>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</si>
  <si>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9/30/2013           </t>
  </si>
  <si>
    <t>Prior Years Balance Adjustment  </t>
  </si>
  <si>
    <t>09/30/2014</t>
  </si>
  <si>
    <t>Ending Unconsolidated Intercompany Balance:</t>
  </si>
  <si>
    <t>9/30/2014  </t>
  </si>
  <si>
    <t>B.</t>
  </si>
  <si>
    <t/>
  </si>
  <si>
    <t>Nothing to Report</t>
  </si>
  <si>
    <t>C.</t>
  </si>
  <si>
    <t>Management Services  </t>
  </si>
  <si>
    <t>Cash Transfer from hospital  </t>
  </si>
  <si>
    <t>D.</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</si>
  <si>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</si>
  <si>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</si>
  <si>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</si>
  <si>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</si>
  <si>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</si>
  <si>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</si>
  <si>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</si>
  <si>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</si>
  <si>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</si>
  <si>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</si>
  <si>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</si>
  <si>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</si>
  <si>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</si>
  <si>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</si>
  <si>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</si>
  <si>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</si>
  <si>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</si>
  <si>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</si>
  <si>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</si>
  <si>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</si>
  <si>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</si>
  <si>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</si>
  <si>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</si>
  <si>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</si>
  <si>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</si>
  <si>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</si>
  <si>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</si>
  <si>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</si>
  <si>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</si>
  <si>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</si>
  <si>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</si>
  <si>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</si>
  <si>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</si>
  <si>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</si>
  <si>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</si>
  <si>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</si>
  <si>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</si>
  <si>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</si>
  <si>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</si>
  <si>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</si>
  <si>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</si>
  <si>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</si>
  <si>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</si>
  <si>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</si>
  <si>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</si>
  <si>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</si>
  <si>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</si>
  <si>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</si>
  <si>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</si>
  <si>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</si>
  <si>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</si>
  <si>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</si>
  <si>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</si>
  <si>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</si>
  <si>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</si>
  <si>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</si>
  <si>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</si>
  <si>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</si>
  <si>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</si>
  <si>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</si>
  <si>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</si>
  <si>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Unpaid balances are billed every 30 days, non-payment resulting in final notice at 90 days and written off to bad debt in 120 days.</t>
  </si>
  <si>
    <t>Hospital's processes and policies for compensating a Collection Agent for services rendered</t>
  </si>
  <si>
    <t xml:space="preserve">Billing statements from collection agencies based on percentage of amounts collected netted from remit when possible.  </t>
  </si>
  <si>
    <t>Total Recovery Rate on accounts assigned (excluding Medicare accounts) to Collection Agents</t>
  </si>
  <si>
    <t>II.</t>
  </si>
  <si>
    <t>SPECIFIC COLLECTION AGENT INFORMATION</t>
  </si>
  <si>
    <t>A</t>
  </si>
  <si>
    <t xml:space="preserve">Collection Agent </t>
  </si>
  <si>
    <t>Collection Agent Name</t>
  </si>
  <si>
    <t>Marcam Associates</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</si>
  <si>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</si>
  <si>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</si>
  <si>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</si>
  <si>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</si>
  <si>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</si>
  <si>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</si>
  <si>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Billing statements from collection agencies based on percentage of amounts collected netted from remit when possible.</t>
  </si>
  <si>
    <t>Recovery Rate on Accounts Assigned (excluding Medicare accounts) to Collection Agent.</t>
  </si>
  <si>
    <t>B</t>
  </si>
  <si>
    <t>Century Financial Services</t>
  </si>
  <si>
    <t>C</t>
  </si>
  <si>
    <t>Medical Bureau of Economics</t>
  </si>
  <si>
    <t>D</t>
  </si>
  <si>
    <t>Michalik, Bauer, Silvia &amp; Cicarillo, LLP</t>
  </si>
  <si>
    <t>E</t>
  </si>
  <si>
    <t>Tobin, Carberry, OMalley, Riley &amp; Selinger, PC</t>
  </si>
  <si>
    <t>F</t>
  </si>
  <si>
    <t>Merchants Association</t>
  </si>
  <si>
    <t>ANNUAL REPORTING</t>
  </si>
  <si>
    <t>REPORT 19 - SALARIES AND FRINGE BENEFITS OF THE TEN HIGHEST PAID HOSPITAL POSITIONS</t>
  </si>
  <si>
    <t>POSITION TITLE</t>
  </si>
  <si>
    <t>SALARY</t>
  </si>
  <si>
    <t>FRINGE BENEFITS</t>
  </si>
  <si>
    <t>TOTAL</t>
  </si>
  <si>
    <t>1.</t>
  </si>
  <si>
    <t>President &amp; CEO</t>
  </si>
  <si>
    <t>2.</t>
  </si>
  <si>
    <t>VP Medical Affairs</t>
  </si>
  <si>
    <t>3.</t>
  </si>
  <si>
    <t>ICU Physician</t>
  </si>
  <si>
    <t>4.</t>
  </si>
  <si>
    <t>Chief Nursing Officer/Chief Operations Officer</t>
  </si>
  <si>
    <t>5.</t>
  </si>
  <si>
    <t>Psychiatric Physician</t>
  </si>
  <si>
    <t>6.</t>
  </si>
  <si>
    <t>7.</t>
  </si>
  <si>
    <t>8.</t>
  </si>
  <si>
    <t>Sr. VP of Finance/CFO</t>
  </si>
  <si>
    <t>9.</t>
  </si>
  <si>
    <t>Corporate Controller</t>
  </si>
  <si>
    <t>10.</t>
  </si>
  <si>
    <t>Clinical Coordinator</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</si>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</sst>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9"/>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0</v>
      </c>
    </row>
    <row r="13" spans="1:3" ht="38.25" customHeight="1" x14ac:dyDescent="0.2">
      <c r="A13" s="19">
        <v>1</v>
      </c>
      <c r="B13" s="20" t="s">
        <v>10</v>
      </c>
      <c r="C13" s="21" t="s">
        <v>11</v>
      </c>
    </row>
    <row r="14" spans="1:3" ht="14.25" customHeight="1" x14ac:dyDescent="0.2">
      <c r="A14" s="19">
        <v>2</v>
      </c>
      <c r="B14" s="22" t="s">
        <v>12</v>
      </c>
      <c r="C14" s="21" t="s">
        <v>13</v>
      </c>
    </row>
    <row r="15" spans="1:3" ht="14.25" customHeight="1" x14ac:dyDescent="0.2">
      <c r="A15" s="19">
        <v>3</v>
      </c>
      <c r="B15" s="22" t="s">
        <v>14</v>
      </c>
      <c r="C15" s="23" t="s">
        <v>15</v>
      </c>
    </row>
    <row r="16" spans="1:3" ht="14.25" customHeight="1" x14ac:dyDescent="0.2">
      <c r="A16" s="19">
        <v>4</v>
      </c>
      <c r="B16" s="20" t="s">
        <v>16</v>
      </c>
      <c r="C16" s="21" t="s">
        <v>17</v>
      </c>
    </row>
    <row r="17" spans="1:3" ht="14.25" customHeight="1" x14ac:dyDescent="0.2">
      <c r="A17" s="19">
        <v>5</v>
      </c>
      <c r="B17" s="20" t="s">
        <v>18</v>
      </c>
      <c r="C17" s="21" t="s">
        <v>19</v>
      </c>
    </row>
    <row r="18" spans="1:3" ht="14.25" customHeight="1" x14ac:dyDescent="0.2">
      <c r="A18" s="19">
        <v>6</v>
      </c>
      <c r="B18" s="20" t="s">
        <v>20</v>
      </c>
      <c r="C18" s="24" t="s">
        <v>21</v>
      </c>
    </row>
    <row r="19" spans="1:3" ht="14.25" customHeight="1" x14ac:dyDescent="0.2">
      <c r="A19" s="19">
        <v>7</v>
      </c>
      <c r="B19" s="20" t="s">
        <v>22</v>
      </c>
      <c r="C19" s="21" t="s">
        <v>23</v>
      </c>
    </row>
    <row r="20" spans="1:3" ht="14.25" customHeight="1" x14ac:dyDescent="0.2">
      <c r="A20" s="19">
        <v>8</v>
      </c>
      <c r="B20" s="20" t="s">
        <v>24</v>
      </c>
      <c r="C20" s="21" t="s">
        <v>25</v>
      </c>
    </row>
    <row r="21" spans="1:3" ht="14.25" customHeight="1" x14ac:dyDescent="0.2">
      <c r="A21" s="19">
        <v>9</v>
      </c>
      <c r="B21" s="20" t="s">
        <v>26</v>
      </c>
      <c r="C21" s="21" t="s">
        <v>27</v>
      </c>
    </row>
    <row r="22" spans="1:3" ht="14.25" customHeight="1" x14ac:dyDescent="0.2">
      <c r="A22" s="19">
        <v>10</v>
      </c>
      <c r="B22" s="20" t="s">
        <v>28</v>
      </c>
      <c r="C22" s="21" t="s">
        <v>0</v>
      </c>
    </row>
    <row r="23" spans="1:3" ht="14.25" customHeight="1" x14ac:dyDescent="0.2">
      <c r="A23" s="19">
        <v>11</v>
      </c>
      <c r="B23" s="20" t="s">
        <v>29</v>
      </c>
      <c r="C23" s="21" t="s">
        <v>0</v>
      </c>
    </row>
    <row r="24" spans="1:3" ht="14.25" customHeight="1" x14ac:dyDescent="0.2">
      <c r="A24" s="19">
        <v>12</v>
      </c>
      <c r="B24" s="20" t="s">
        <v>30</v>
      </c>
      <c r="C24" s="21" t="s">
        <v>17</v>
      </c>
    </row>
    <row r="25" spans="1:3" ht="14.25" customHeight="1" x14ac:dyDescent="0.2">
      <c r="A25" s="19">
        <v>13</v>
      </c>
      <c r="B25" s="20" t="s">
        <v>31</v>
      </c>
      <c r="C25" s="21" t="s">
        <v>19</v>
      </c>
    </row>
    <row r="26" spans="1:3" ht="14.25" customHeight="1" x14ac:dyDescent="0.2">
      <c r="A26" s="19">
        <v>14</v>
      </c>
      <c r="B26" s="20" t="s">
        <v>32</v>
      </c>
      <c r="C26" s="24" t="s">
        <v>21</v>
      </c>
    </row>
    <row r="27" spans="1:3" ht="15" customHeight="1" thickBot="1" x14ac:dyDescent="0.25">
      <c r="A27" s="25">
        <v>15</v>
      </c>
      <c r="B27" s="26" t="s">
        <v>33</v>
      </c>
      <c r="C27" s="27" t="s">
        <v>23</v>
      </c>
    </row>
    <row r="28" spans="1:3" ht="15.75" customHeight="1" x14ac:dyDescent="0.25">
      <c r="A28" s="13"/>
      <c r="B28" s="14"/>
      <c r="C28" s="15"/>
    </row>
    <row r="29" spans="1:3" ht="27.2" customHeight="1" x14ac:dyDescent="0.25">
      <c r="A29" s="16" t="s">
        <v>34</v>
      </c>
      <c r="B29" s="17" t="s">
        <v>9</v>
      </c>
      <c r="C29" s="18" t="s">
        <v>35</v>
      </c>
    </row>
    <row r="30" spans="1:3" ht="38.25" customHeight="1" x14ac:dyDescent="0.2">
      <c r="A30" s="19">
        <v>1</v>
      </c>
      <c r="B30" s="20" t="s">
        <v>10</v>
      </c>
      <c r="C30" s="21" t="s">
        <v>36</v>
      </c>
    </row>
    <row r="31" spans="1:3" ht="14.25" customHeight="1" x14ac:dyDescent="0.2">
      <c r="A31" s="19">
        <v>2</v>
      </c>
      <c r="B31" s="22" t="s">
        <v>12</v>
      </c>
      <c r="C31" s="21" t="s">
        <v>37</v>
      </c>
    </row>
    <row r="32" spans="1:3" ht="14.25" customHeight="1" x14ac:dyDescent="0.2">
      <c r="A32" s="19">
        <v>3</v>
      </c>
      <c r="B32" s="22" t="s">
        <v>14</v>
      </c>
      <c r="C32" s="23" t="s">
        <v>15</v>
      </c>
    </row>
    <row r="33" spans="1:3" ht="14.25" customHeight="1" x14ac:dyDescent="0.2">
      <c r="A33" s="19">
        <v>4</v>
      </c>
      <c r="B33" s="20" t="s">
        <v>16</v>
      </c>
      <c r="C33" s="21" t="s">
        <v>38</v>
      </c>
    </row>
    <row r="34" spans="1:3" ht="14.25" customHeight="1" x14ac:dyDescent="0.2">
      <c r="A34" s="19">
        <v>5</v>
      </c>
      <c r="B34" s="20" t="s">
        <v>18</v>
      </c>
      <c r="C34" s="21" t="s">
        <v>39</v>
      </c>
    </row>
    <row r="35" spans="1:3" ht="14.25" customHeight="1" x14ac:dyDescent="0.2">
      <c r="A35" s="19">
        <v>6</v>
      </c>
      <c r="B35" s="20" t="s">
        <v>20</v>
      </c>
      <c r="C35" s="24" t="s">
        <v>21</v>
      </c>
    </row>
    <row r="36" spans="1:3" ht="14.25" customHeight="1" x14ac:dyDescent="0.2">
      <c r="A36" s="19">
        <v>7</v>
      </c>
      <c r="B36" s="20" t="s">
        <v>22</v>
      </c>
      <c r="C36" s="21" t="s">
        <v>23</v>
      </c>
    </row>
    <row r="37" spans="1:3" ht="14.25" customHeight="1" x14ac:dyDescent="0.2">
      <c r="A37" s="19">
        <v>8</v>
      </c>
      <c r="B37" s="20" t="s">
        <v>24</v>
      </c>
      <c r="C37" s="21" t="s">
        <v>40</v>
      </c>
    </row>
    <row r="38" spans="1:3" ht="14.25" customHeight="1" x14ac:dyDescent="0.2">
      <c r="A38" s="19">
        <v>9</v>
      </c>
      <c r="B38" s="20" t="s">
        <v>26</v>
      </c>
      <c r="C38" s="21" t="s">
        <v>41</v>
      </c>
    </row>
    <row r="39" spans="1:3" ht="14.25" customHeight="1" x14ac:dyDescent="0.2">
      <c r="A39" s="19">
        <v>10</v>
      </c>
      <c r="B39" s="20" t="s">
        <v>28</v>
      </c>
      <c r="C39" s="21" t="s">
        <v>42</v>
      </c>
    </row>
    <row r="40" spans="1:3" ht="14.25" customHeight="1" x14ac:dyDescent="0.2">
      <c r="A40" s="19">
        <v>11</v>
      </c>
      <c r="B40" s="20" t="s">
        <v>29</v>
      </c>
      <c r="C40" s="21" t="s">
        <v>42</v>
      </c>
    </row>
    <row r="41" spans="1:3" ht="14.25" customHeight="1" x14ac:dyDescent="0.2">
      <c r="A41" s="19">
        <v>12</v>
      </c>
      <c r="B41" s="20" t="s">
        <v>30</v>
      </c>
      <c r="C41" s="21" t="s">
        <v>43</v>
      </c>
    </row>
    <row r="42" spans="1:3" ht="14.25" customHeight="1" x14ac:dyDescent="0.2">
      <c r="A42" s="19">
        <v>13</v>
      </c>
      <c r="B42" s="20" t="s">
        <v>31</v>
      </c>
      <c r="C42" s="21" t="s">
        <v>39</v>
      </c>
    </row>
    <row r="43" spans="1:3" ht="14.25" customHeight="1" x14ac:dyDescent="0.2">
      <c r="A43" s="19">
        <v>14</v>
      </c>
      <c r="B43" s="20" t="s">
        <v>32</v>
      </c>
      <c r="C43" s="24" t="s">
        <v>21</v>
      </c>
    </row>
    <row r="44" spans="1:3" ht="15" customHeight="1" thickBot="1" x14ac:dyDescent="0.25">
      <c r="A44" s="25">
        <v>15</v>
      </c>
      <c r="B44" s="26" t="s">
        <v>33</v>
      </c>
      <c r="C44" s="27" t="s">
        <v>23</v>
      </c>
    </row>
    <row r="45" spans="1:3" ht="15.75" customHeight="1" x14ac:dyDescent="0.25">
      <c r="A45" s="13"/>
      <c r="B45" s="14"/>
      <c r="C45" s="15"/>
    </row>
    <row r="46" spans="1:3" ht="27.2" customHeight="1" x14ac:dyDescent="0.25">
      <c r="A46" s="16" t="s">
        <v>44</v>
      </c>
      <c r="B46" s="17" t="s">
        <v>9</v>
      </c>
      <c r="C46" s="18" t="s">
        <v>45</v>
      </c>
    </row>
    <row r="47" spans="1:3" ht="38.25" customHeight="1" x14ac:dyDescent="0.2">
      <c r="A47" s="19">
        <v>1</v>
      </c>
      <c r="B47" s="20" t="s">
        <v>10</v>
      </c>
      <c r="C47" s="21" t="s">
        <v>46</v>
      </c>
    </row>
    <row r="48" spans="1:3" ht="14.25" customHeight="1" x14ac:dyDescent="0.2">
      <c r="A48" s="19">
        <v>2</v>
      </c>
      <c r="B48" s="22" t="s">
        <v>12</v>
      </c>
      <c r="C48" s="21" t="s">
        <v>47</v>
      </c>
    </row>
    <row r="49" spans="1:3" ht="14.25" customHeight="1" x14ac:dyDescent="0.2">
      <c r="A49" s="19">
        <v>3</v>
      </c>
      <c r="B49" s="22" t="s">
        <v>14</v>
      </c>
      <c r="C49" s="23" t="s">
        <v>15</v>
      </c>
    </row>
    <row r="50" spans="1:3" ht="14.25" customHeight="1" x14ac:dyDescent="0.2">
      <c r="A50" s="19">
        <v>4</v>
      </c>
      <c r="B50" s="20" t="s">
        <v>16</v>
      </c>
      <c r="C50" s="21" t="s">
        <v>48</v>
      </c>
    </row>
    <row r="51" spans="1:3" ht="14.25" customHeight="1" x14ac:dyDescent="0.2">
      <c r="A51" s="19">
        <v>5</v>
      </c>
      <c r="B51" s="20" t="s">
        <v>18</v>
      </c>
      <c r="C51" s="21" t="s">
        <v>39</v>
      </c>
    </row>
    <row r="52" spans="1:3" ht="14.25" customHeight="1" x14ac:dyDescent="0.2">
      <c r="A52" s="19">
        <v>6</v>
      </c>
      <c r="B52" s="20" t="s">
        <v>20</v>
      </c>
      <c r="C52" s="24" t="s">
        <v>21</v>
      </c>
    </row>
    <row r="53" spans="1:3" ht="14.25" customHeight="1" x14ac:dyDescent="0.2">
      <c r="A53" s="19">
        <v>7</v>
      </c>
      <c r="B53" s="20" t="s">
        <v>22</v>
      </c>
      <c r="C53" s="21" t="s">
        <v>23</v>
      </c>
    </row>
    <row r="54" spans="1:3" ht="14.25" customHeight="1" x14ac:dyDescent="0.2">
      <c r="A54" s="19">
        <v>8</v>
      </c>
      <c r="B54" s="20" t="s">
        <v>24</v>
      </c>
      <c r="C54" s="21" t="s">
        <v>49</v>
      </c>
    </row>
    <row r="55" spans="1:3" ht="14.25" customHeight="1" x14ac:dyDescent="0.2">
      <c r="A55" s="19">
        <v>9</v>
      </c>
      <c r="B55" s="20" t="s">
        <v>26</v>
      </c>
      <c r="C55" s="21" t="s">
        <v>50</v>
      </c>
    </row>
    <row r="56" spans="1:3" ht="14.25" customHeight="1" x14ac:dyDescent="0.2">
      <c r="A56" s="19">
        <v>10</v>
      </c>
      <c r="B56" s="20" t="s">
        <v>28</v>
      </c>
      <c r="C56" s="21" t="s">
        <v>51</v>
      </c>
    </row>
    <row r="57" spans="1:3" ht="14.25" customHeight="1" x14ac:dyDescent="0.2">
      <c r="A57" s="19">
        <v>11</v>
      </c>
      <c r="B57" s="20" t="s">
        <v>29</v>
      </c>
      <c r="C57" s="21" t="s">
        <v>51</v>
      </c>
    </row>
    <row r="58" spans="1:3" ht="14.25" customHeight="1" x14ac:dyDescent="0.2">
      <c r="A58" s="19">
        <v>12</v>
      </c>
      <c r="B58" s="20" t="s">
        <v>30</v>
      </c>
      <c r="C58" s="21" t="s">
        <v>48</v>
      </c>
    </row>
    <row r="59" spans="1:3" ht="14.25" customHeight="1" x14ac:dyDescent="0.2">
      <c r="A59" s="19">
        <v>13</v>
      </c>
      <c r="B59" s="20" t="s">
        <v>31</v>
      </c>
      <c r="C59" s="21" t="s">
        <v>39</v>
      </c>
    </row>
    <row r="60" spans="1:3" ht="14.25" customHeight="1" x14ac:dyDescent="0.2">
      <c r="A60" s="19">
        <v>14</v>
      </c>
      <c r="B60" s="20" t="s">
        <v>32</v>
      </c>
      <c r="C60" s="24" t="s">
        <v>21</v>
      </c>
    </row>
    <row r="61" spans="1:3" ht="15" customHeight="1" thickBot="1" x14ac:dyDescent="0.25">
      <c r="A61" s="25">
        <v>15</v>
      </c>
      <c r="B61" s="26" t="s">
        <v>33</v>
      </c>
      <c r="C61" s="27" t="s">
        <v>23</v>
      </c>
    </row>
    <row r="62" spans="1:3" ht="15.75" customHeight="1" x14ac:dyDescent="0.25">
      <c r="A62" s="13"/>
      <c r="B62" s="14"/>
      <c r="C62" s="15"/>
    </row>
    <row r="63" spans="1:3" ht="27.2" customHeight="1" x14ac:dyDescent="0.25">
      <c r="A63" s="16" t="s">
        <v>52</v>
      </c>
      <c r="B63" s="17" t="s">
        <v>9</v>
      </c>
      <c r="C63" s="18" t="s">
        <v>53</v>
      </c>
    </row>
    <row r="64" spans="1:3" ht="38.25" customHeight="1" x14ac:dyDescent="0.2">
      <c r="A64" s="19">
        <v>1</v>
      </c>
      <c r="B64" s="20" t="s">
        <v>10</v>
      </c>
      <c r="C64" s="21" t="s">
        <v>54</v>
      </c>
    </row>
    <row r="65" spans="1:4" ht="14.25" customHeight="1" x14ac:dyDescent="0.2">
      <c r="A65" s="19">
        <v>2</v>
      </c>
      <c r="B65" s="22" t="s">
        <v>12</v>
      </c>
      <c r="C65" s="21" t="s">
        <v>55</v>
      </c>
    </row>
    <row r="66" spans="1:4" ht="14.25" customHeight="1" x14ac:dyDescent="0.2">
      <c r="A66" s="19">
        <v>3</v>
      </c>
      <c r="B66" s="22" t="s">
        <v>14</v>
      </c>
      <c r="C66" s="23" t="s">
        <v>56</v>
      </c>
    </row>
    <row r="67" spans="1:4" ht="14.25" customHeight="1" x14ac:dyDescent="0.2">
      <c r="A67" s="19">
        <v>4</v>
      </c>
      <c r="B67" s="20" t="s">
        <v>16</v>
      </c>
      <c r="C67" s="21" t="s">
        <v>48</v>
      </c>
    </row>
    <row r="68" spans="1:4" ht="14.25" customHeight="1" x14ac:dyDescent="0.2">
      <c r="A68" s="19">
        <v>5</v>
      </c>
      <c r="B68" s="20" t="s">
        <v>18</v>
      </c>
      <c r="C68" s="21" t="s">
        <v>39</v>
      </c>
    </row>
    <row r="69" spans="1:4" ht="14.25" customHeight="1" x14ac:dyDescent="0.2">
      <c r="A69" s="19">
        <v>6</v>
      </c>
      <c r="B69" s="20" t="s">
        <v>20</v>
      </c>
      <c r="C69" s="24" t="s">
        <v>21</v>
      </c>
    </row>
    <row r="70" spans="1:4" ht="14.25" customHeight="1" x14ac:dyDescent="0.2">
      <c r="A70" s="19">
        <v>7</v>
      </c>
      <c r="B70" s="20" t="s">
        <v>22</v>
      </c>
      <c r="C70" s="21" t="s">
        <v>23</v>
      </c>
    </row>
    <row r="71" spans="1:4" ht="14.25" customHeight="1" x14ac:dyDescent="0.2">
      <c r="A71" s="19">
        <v>8</v>
      </c>
      <c r="B71" s="20" t="s">
        <v>24</v>
      </c>
      <c r="C71" s="21" t="s">
        <v>57</v>
      </c>
    </row>
    <row r="72" spans="1:4" ht="14.25" customHeight="1" x14ac:dyDescent="0.2">
      <c r="A72" s="19">
        <v>9</v>
      </c>
      <c r="B72" s="20" t="s">
        <v>26</v>
      </c>
      <c r="C72" s="21" t="s">
        <v>58</v>
      </c>
    </row>
    <row r="73" spans="1:4" ht="14.25" customHeight="1" x14ac:dyDescent="0.2">
      <c r="A73" s="19">
        <v>10</v>
      </c>
      <c r="B73" s="20" t="s">
        <v>28</v>
      </c>
      <c r="C73" s="21" t="s">
        <v>59</v>
      </c>
    </row>
    <row r="74" spans="1:4" ht="14.25" customHeight="1" x14ac:dyDescent="0.2">
      <c r="A74" s="19">
        <v>11</v>
      </c>
      <c r="B74" s="20" t="s">
        <v>29</v>
      </c>
      <c r="C74" s="21" t="s">
        <v>59</v>
      </c>
    </row>
    <row r="75" spans="1:4" ht="14.25" customHeight="1" x14ac:dyDescent="0.2">
      <c r="A75" s="19">
        <v>12</v>
      </c>
      <c r="B75" s="20" t="s">
        <v>30</v>
      </c>
      <c r="C75" s="21" t="s">
        <v>48</v>
      </c>
    </row>
    <row r="76" spans="1:4" ht="14.25" customHeight="1" x14ac:dyDescent="0.2">
      <c r="A76" s="19">
        <v>13</v>
      </c>
      <c r="B76" s="20" t="s">
        <v>31</v>
      </c>
      <c r="C76" s="21" t="s">
        <v>39</v>
      </c>
    </row>
    <row r="77" spans="1:4" ht="14.25" customHeight="1" x14ac:dyDescent="0.2">
      <c r="A77" s="19">
        <v>14</v>
      </c>
      <c r="B77" s="20" t="s">
        <v>32</v>
      </c>
      <c r="C77" s="24" t="s">
        <v>21</v>
      </c>
    </row>
    <row r="78" spans="1:4" ht="15" customHeight="1" thickBot="1" x14ac:dyDescent="0.25">
      <c r="A78" s="25">
        <v>15</v>
      </c>
      <c r="B78" s="26" t="s">
        <v>33</v>
      </c>
      <c r="C78" s="27" t="s">
        <v>23</v>
      </c>
    </row>
    <row r="79" spans="1:4" ht="15.75" x14ac:dyDescent="0.25">
      <c r="A79" s="28" t="s">
        <v>60</v>
      </c>
      <c r="B79" s="28"/>
      <c r="C79" s="28" t="s">
        <v>61</v>
      </c>
      <c r="D79"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REPORTING&amp;RDAY KIMBALL HOSPITAL</oddHeader>
    <oddFooter>&amp;LREPORT 20&amp;C&amp;P OF &amp;N&amp;R&amp;D,&amp;T</oddFooter>
  </headerFooter>
  <rowBreaks count="1" manualBreakCount="1">
    <brk id="61"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3"/>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5"/>
      <c r="C1" s="505"/>
    </row>
    <row r="2" spans="1:3" ht="15.75" x14ac:dyDescent="0.25">
      <c r="A2" s="505" t="s">
        <v>0</v>
      </c>
      <c r="B2" s="505"/>
      <c r="C2" s="505"/>
    </row>
    <row r="3" spans="1:3" ht="15.75" x14ac:dyDescent="0.25">
      <c r="A3" s="505" t="s">
        <v>1</v>
      </c>
      <c r="B3" s="505"/>
      <c r="C3" s="505"/>
    </row>
    <row r="4" spans="1:3" ht="15.75" x14ac:dyDescent="0.25">
      <c r="A4" s="505" t="s">
        <v>62</v>
      </c>
      <c r="B4" s="505"/>
      <c r="C4" s="505"/>
    </row>
    <row r="5" spans="1:3" ht="15.75" x14ac:dyDescent="0.25">
      <c r="A5" s="505" t="s">
        <v>162</v>
      </c>
      <c r="B5" s="505"/>
      <c r="C5" s="505"/>
    </row>
    <row r="6" spans="1:3" ht="13.5" customHeight="1" thickBot="1" x14ac:dyDescent="0.3">
      <c r="A6" s="302"/>
      <c r="B6" s="506"/>
      <c r="C6" s="506"/>
    </row>
    <row r="7" spans="1:3" ht="15.75" x14ac:dyDescent="0.25">
      <c r="A7" s="303">
        <v>-1</v>
      </c>
      <c r="B7" s="304">
        <v>-2</v>
      </c>
      <c r="C7" s="305">
        <v>-3</v>
      </c>
    </row>
    <row r="8" spans="1:3" ht="15.6" customHeight="1" thickBot="1" x14ac:dyDescent="0.25">
      <c r="A8" s="306" t="s">
        <v>5</v>
      </c>
      <c r="B8" s="307" t="s">
        <v>6</v>
      </c>
      <c r="C8" s="307" t="s">
        <v>163</v>
      </c>
    </row>
    <row r="9" spans="1:3" ht="15.75" customHeight="1" x14ac:dyDescent="0.25">
      <c r="A9" s="308"/>
      <c r="B9" s="309"/>
      <c r="C9" s="310"/>
    </row>
    <row r="10" spans="1:3" ht="15.75" customHeight="1" thickBot="1" x14ac:dyDescent="0.25">
      <c r="A10" s="311" t="s">
        <v>164</v>
      </c>
      <c r="B10" s="312" t="s">
        <v>165</v>
      </c>
      <c r="C10" s="307"/>
    </row>
    <row r="11" spans="1:3" s="316" customFormat="1" ht="75" customHeight="1" x14ac:dyDescent="0.2">
      <c r="A11" s="313" t="s">
        <v>92</v>
      </c>
      <c r="B11" s="314" t="s">
        <v>166</v>
      </c>
      <c r="C11" s="315" t="s">
        <v>167</v>
      </c>
    </row>
    <row r="12" spans="1:3" s="316" customFormat="1" ht="30" x14ac:dyDescent="0.2">
      <c r="A12" s="317" t="s">
        <v>99</v>
      </c>
      <c r="B12" s="314" t="s">
        <v>168</v>
      </c>
      <c r="C12" s="318" t="s">
        <v>169</v>
      </c>
    </row>
    <row r="13" spans="1:3" s="316" customFormat="1" ht="30" x14ac:dyDescent="0.2">
      <c r="A13" s="319" t="s">
        <v>102</v>
      </c>
      <c r="B13" s="320" t="s">
        <v>170</v>
      </c>
      <c r="C13" s="321">
        <v>0.1777</v>
      </c>
    </row>
    <row r="14" spans="1:3" ht="13.5" customHeight="1" thickBot="1" x14ac:dyDescent="0.25">
      <c r="A14" s="322"/>
      <c r="B14" s="323"/>
      <c r="C14" s="324"/>
    </row>
    <row r="15" spans="1:3" s="316" customFormat="1" ht="16.5" customHeight="1" thickBot="1" x14ac:dyDescent="0.25">
      <c r="A15" s="325" t="s">
        <v>171</v>
      </c>
      <c r="B15" s="326" t="s">
        <v>172</v>
      </c>
      <c r="C15" s="327"/>
    </row>
    <row r="16" spans="1:3" s="316" customFormat="1" ht="15.75" x14ac:dyDescent="0.2">
      <c r="A16" s="328" t="s">
        <v>173</v>
      </c>
      <c r="B16" s="329" t="s">
        <v>174</v>
      </c>
      <c r="C16" s="330"/>
    </row>
    <row r="17" spans="1:3" s="316" customFormat="1" x14ac:dyDescent="0.2">
      <c r="A17" s="331">
        <v>1</v>
      </c>
      <c r="B17" s="314" t="s">
        <v>175</v>
      </c>
      <c r="C17" s="332" t="s">
        <v>176</v>
      </c>
    </row>
    <row r="18" spans="1:3" s="316" customFormat="1" x14ac:dyDescent="0.2">
      <c r="A18" s="331">
        <v>2</v>
      </c>
      <c r="B18" s="333" t="s">
        <v>177</v>
      </c>
      <c r="C18" s="332" t="s">
        <v>178</v>
      </c>
    </row>
    <row r="19" spans="1:3" s="316" customFormat="1" x14ac:dyDescent="0.2">
      <c r="A19" s="331">
        <v>3</v>
      </c>
      <c r="B19" s="333" t="s">
        <v>179</v>
      </c>
      <c r="C19" s="332" t="s">
        <v>180</v>
      </c>
    </row>
    <row r="20" spans="1:3" s="316" customFormat="1" ht="75" customHeight="1" x14ac:dyDescent="0.2">
      <c r="A20" s="331">
        <v>4</v>
      </c>
      <c r="B20" s="333" t="s">
        <v>181</v>
      </c>
      <c r="C20" s="332" t="s">
        <v>167</v>
      </c>
    </row>
    <row r="21" spans="1:3" s="316" customFormat="1" ht="75" customHeight="1" x14ac:dyDescent="0.2">
      <c r="A21" s="331">
        <v>5</v>
      </c>
      <c r="B21" s="333" t="s">
        <v>182</v>
      </c>
      <c r="C21" s="332" t="s">
        <v>183</v>
      </c>
    </row>
    <row r="22" spans="1:3" s="316" customFormat="1" ht="30" x14ac:dyDescent="0.2">
      <c r="A22" s="334">
        <v>6</v>
      </c>
      <c r="B22" s="333" t="s">
        <v>184</v>
      </c>
      <c r="C22" s="335">
        <v>0.38400000000000001</v>
      </c>
    </row>
    <row r="23" spans="1:3" s="339" customFormat="1" x14ac:dyDescent="0.2">
      <c r="A23" s="336"/>
      <c r="B23" s="337"/>
      <c r="C23" s="338"/>
    </row>
    <row r="24" spans="1:3" s="316" customFormat="1" ht="15.75" x14ac:dyDescent="0.2">
      <c r="A24" s="328" t="s">
        <v>185</v>
      </c>
      <c r="B24" s="329" t="s">
        <v>174</v>
      </c>
      <c r="C24" s="330"/>
    </row>
    <row r="25" spans="1:3" s="316" customFormat="1" x14ac:dyDescent="0.2">
      <c r="A25" s="331">
        <v>1</v>
      </c>
      <c r="B25" s="314" t="s">
        <v>175</v>
      </c>
      <c r="C25" s="332" t="s">
        <v>186</v>
      </c>
    </row>
    <row r="26" spans="1:3" s="316" customFormat="1" x14ac:dyDescent="0.2">
      <c r="A26" s="331">
        <v>2</v>
      </c>
      <c r="B26" s="333" t="s">
        <v>177</v>
      </c>
      <c r="C26" s="332" t="s">
        <v>178</v>
      </c>
    </row>
    <row r="27" spans="1:3" s="316" customFormat="1" x14ac:dyDescent="0.2">
      <c r="A27" s="331">
        <v>3</v>
      </c>
      <c r="B27" s="333" t="s">
        <v>179</v>
      </c>
      <c r="C27" s="332" t="s">
        <v>180</v>
      </c>
    </row>
    <row r="28" spans="1:3" s="316" customFormat="1" ht="75" customHeight="1" x14ac:dyDescent="0.2">
      <c r="A28" s="331">
        <v>4</v>
      </c>
      <c r="B28" s="333" t="s">
        <v>181</v>
      </c>
      <c r="C28" s="332" t="s">
        <v>167</v>
      </c>
    </row>
    <row r="29" spans="1:3" s="316" customFormat="1" ht="75" customHeight="1" x14ac:dyDescent="0.2">
      <c r="A29" s="331">
        <v>5</v>
      </c>
      <c r="B29" s="333" t="s">
        <v>182</v>
      </c>
      <c r="C29" s="332" t="s">
        <v>183</v>
      </c>
    </row>
    <row r="30" spans="1:3" s="316" customFormat="1" ht="30" x14ac:dyDescent="0.2">
      <c r="A30" s="334">
        <v>6</v>
      </c>
      <c r="B30" s="333" t="s">
        <v>184</v>
      </c>
      <c r="C30" s="335">
        <v>4.9000000000000002E-2</v>
      </c>
    </row>
    <row r="31" spans="1:3" s="339" customFormat="1" x14ac:dyDescent="0.2">
      <c r="A31" s="336"/>
      <c r="B31" s="337"/>
      <c r="C31" s="338"/>
    </row>
    <row r="32" spans="1:3" s="316" customFormat="1" ht="15.75" x14ac:dyDescent="0.2">
      <c r="A32" s="328" t="s">
        <v>187</v>
      </c>
      <c r="B32" s="329" t="s">
        <v>174</v>
      </c>
      <c r="C32" s="330"/>
    </row>
    <row r="33" spans="1:3" s="316" customFormat="1" x14ac:dyDescent="0.2">
      <c r="A33" s="331">
        <v>1</v>
      </c>
      <c r="B33" s="314" t="s">
        <v>175</v>
      </c>
      <c r="C33" s="332" t="s">
        <v>188</v>
      </c>
    </row>
    <row r="34" spans="1:3" s="316" customFormat="1" x14ac:dyDescent="0.2">
      <c r="A34" s="331">
        <v>2</v>
      </c>
      <c r="B34" s="333" t="s">
        <v>177</v>
      </c>
      <c r="C34" s="332" t="s">
        <v>178</v>
      </c>
    </row>
    <row r="35" spans="1:3" s="316" customFormat="1" x14ac:dyDescent="0.2">
      <c r="A35" s="331">
        <v>3</v>
      </c>
      <c r="B35" s="333" t="s">
        <v>179</v>
      </c>
      <c r="C35" s="332" t="s">
        <v>180</v>
      </c>
    </row>
    <row r="36" spans="1:3" s="316" customFormat="1" ht="75" customHeight="1" x14ac:dyDescent="0.2">
      <c r="A36" s="331">
        <v>4</v>
      </c>
      <c r="B36" s="333" t="s">
        <v>181</v>
      </c>
      <c r="C36" s="332" t="s">
        <v>167</v>
      </c>
    </row>
    <row r="37" spans="1:3" s="316" customFormat="1" ht="75" customHeight="1" x14ac:dyDescent="0.2">
      <c r="A37" s="331">
        <v>5</v>
      </c>
      <c r="B37" s="333" t="s">
        <v>182</v>
      </c>
      <c r="C37" s="332" t="s">
        <v>183</v>
      </c>
    </row>
    <row r="38" spans="1:3" s="316" customFormat="1" ht="30" x14ac:dyDescent="0.2">
      <c r="A38" s="334">
        <v>6</v>
      </c>
      <c r="B38" s="333" t="s">
        <v>184</v>
      </c>
      <c r="C38" s="335">
        <v>3.8800000000000001E-2</v>
      </c>
    </row>
    <row r="39" spans="1:3" s="339" customFormat="1" x14ac:dyDescent="0.2">
      <c r="A39" s="336"/>
      <c r="B39" s="337"/>
      <c r="C39" s="338"/>
    </row>
    <row r="40" spans="1:3" s="316" customFormat="1" ht="15.75" x14ac:dyDescent="0.2">
      <c r="A40" s="328" t="s">
        <v>189</v>
      </c>
      <c r="B40" s="329" t="s">
        <v>174</v>
      </c>
      <c r="C40" s="330"/>
    </row>
    <row r="41" spans="1:3" s="316" customFormat="1" x14ac:dyDescent="0.2">
      <c r="A41" s="331">
        <v>1</v>
      </c>
      <c r="B41" s="314" t="s">
        <v>175</v>
      </c>
      <c r="C41" s="332" t="s">
        <v>190</v>
      </c>
    </row>
    <row r="42" spans="1:3" s="316" customFormat="1" x14ac:dyDescent="0.2">
      <c r="A42" s="331">
        <v>2</v>
      </c>
      <c r="B42" s="333" t="s">
        <v>177</v>
      </c>
      <c r="C42" s="332" t="s">
        <v>178</v>
      </c>
    </row>
    <row r="43" spans="1:3" s="316" customFormat="1" x14ac:dyDescent="0.2">
      <c r="A43" s="331">
        <v>3</v>
      </c>
      <c r="B43" s="333" t="s">
        <v>179</v>
      </c>
      <c r="C43" s="332" t="s">
        <v>180</v>
      </c>
    </row>
    <row r="44" spans="1:3" s="316" customFormat="1" ht="75" customHeight="1" x14ac:dyDescent="0.2">
      <c r="A44" s="331">
        <v>4</v>
      </c>
      <c r="B44" s="333" t="s">
        <v>181</v>
      </c>
      <c r="C44" s="332" t="s">
        <v>167</v>
      </c>
    </row>
    <row r="45" spans="1:3" s="316" customFormat="1" ht="75" customHeight="1" x14ac:dyDescent="0.2">
      <c r="A45" s="331">
        <v>5</v>
      </c>
      <c r="B45" s="333" t="s">
        <v>182</v>
      </c>
      <c r="C45" s="332" t="s">
        <v>183</v>
      </c>
    </row>
    <row r="46" spans="1:3" s="316" customFormat="1" ht="30" x14ac:dyDescent="0.2">
      <c r="A46" s="334">
        <v>6</v>
      </c>
      <c r="B46" s="333" t="s">
        <v>184</v>
      </c>
      <c r="C46" s="335">
        <v>0.29170000000000001</v>
      </c>
    </row>
    <row r="47" spans="1:3" s="339" customFormat="1" x14ac:dyDescent="0.2">
      <c r="A47" s="336"/>
      <c r="B47" s="337"/>
      <c r="C47" s="338"/>
    </row>
    <row r="48" spans="1:3" s="316" customFormat="1" ht="15.75" x14ac:dyDescent="0.2">
      <c r="A48" s="328" t="s">
        <v>191</v>
      </c>
      <c r="B48" s="329" t="s">
        <v>174</v>
      </c>
      <c r="C48" s="330"/>
    </row>
    <row r="49" spans="1:3" s="316" customFormat="1" x14ac:dyDescent="0.2">
      <c r="A49" s="331">
        <v>1</v>
      </c>
      <c r="B49" s="314" t="s">
        <v>175</v>
      </c>
      <c r="C49" s="332" t="s">
        <v>192</v>
      </c>
    </row>
    <row r="50" spans="1:3" s="316" customFormat="1" x14ac:dyDescent="0.2">
      <c r="A50" s="331">
        <v>2</v>
      </c>
      <c r="B50" s="333" t="s">
        <v>177</v>
      </c>
      <c r="C50" s="332" t="s">
        <v>178</v>
      </c>
    </row>
    <row r="51" spans="1:3" s="316" customFormat="1" x14ac:dyDescent="0.2">
      <c r="A51" s="331">
        <v>3</v>
      </c>
      <c r="B51" s="333" t="s">
        <v>179</v>
      </c>
      <c r="C51" s="332" t="s">
        <v>180</v>
      </c>
    </row>
    <row r="52" spans="1:3" s="316" customFormat="1" ht="75" customHeight="1" x14ac:dyDescent="0.2">
      <c r="A52" s="331">
        <v>4</v>
      </c>
      <c r="B52" s="333" t="s">
        <v>181</v>
      </c>
      <c r="C52" s="332" t="s">
        <v>167</v>
      </c>
    </row>
    <row r="53" spans="1:3" s="316" customFormat="1" ht="75" customHeight="1" x14ac:dyDescent="0.2">
      <c r="A53" s="331">
        <v>5</v>
      </c>
      <c r="B53" s="333" t="s">
        <v>182</v>
      </c>
      <c r="C53" s="332" t="s">
        <v>183</v>
      </c>
    </row>
    <row r="54" spans="1:3" s="316" customFormat="1" ht="30" x14ac:dyDescent="0.2">
      <c r="A54" s="334">
        <v>6</v>
      </c>
      <c r="B54" s="333" t="s">
        <v>184</v>
      </c>
      <c r="C54" s="335">
        <v>0.26050000000000001</v>
      </c>
    </row>
    <row r="55" spans="1:3" s="339" customFormat="1" x14ac:dyDescent="0.2">
      <c r="A55" s="336"/>
      <c r="B55" s="337"/>
      <c r="C55" s="338"/>
    </row>
    <row r="56" spans="1:3" s="316" customFormat="1" ht="15.75" x14ac:dyDescent="0.2">
      <c r="A56" s="328" t="s">
        <v>193</v>
      </c>
      <c r="B56" s="329" t="s">
        <v>174</v>
      </c>
      <c r="C56" s="330"/>
    </row>
    <row r="57" spans="1:3" s="316" customFormat="1" x14ac:dyDescent="0.2">
      <c r="A57" s="331">
        <v>1</v>
      </c>
      <c r="B57" s="314" t="s">
        <v>175</v>
      </c>
      <c r="C57" s="332" t="s">
        <v>194</v>
      </c>
    </row>
    <row r="58" spans="1:3" s="316" customFormat="1" x14ac:dyDescent="0.2">
      <c r="A58" s="331">
        <v>2</v>
      </c>
      <c r="B58" s="333" t="s">
        <v>177</v>
      </c>
      <c r="C58" s="332" t="s">
        <v>178</v>
      </c>
    </row>
    <row r="59" spans="1:3" s="316" customFormat="1" x14ac:dyDescent="0.2">
      <c r="A59" s="331">
        <v>3</v>
      </c>
      <c r="B59" s="333" t="s">
        <v>179</v>
      </c>
      <c r="C59" s="332" t="s">
        <v>180</v>
      </c>
    </row>
    <row r="60" spans="1:3" s="316" customFormat="1" ht="75" customHeight="1" x14ac:dyDescent="0.2">
      <c r="A60" s="331">
        <v>4</v>
      </c>
      <c r="B60" s="333" t="s">
        <v>181</v>
      </c>
      <c r="C60" s="332" t="s">
        <v>167</v>
      </c>
    </row>
    <row r="61" spans="1:3" s="316" customFormat="1" ht="75" customHeight="1" x14ac:dyDescent="0.2">
      <c r="A61" s="331">
        <v>5</v>
      </c>
      <c r="B61" s="333" t="s">
        <v>182</v>
      </c>
      <c r="C61" s="332" t="s">
        <v>183</v>
      </c>
    </row>
    <row r="62" spans="1:3" s="316" customFormat="1" ht="30" x14ac:dyDescent="0.2">
      <c r="A62" s="334">
        <v>6</v>
      </c>
      <c r="B62" s="333" t="s">
        <v>184</v>
      </c>
      <c r="C62" s="335">
        <v>4.2000000000000003E-2</v>
      </c>
    </row>
    <row r="63" spans="1:3" ht="15.75" customHeight="1" thickBot="1" x14ac:dyDescent="0.25">
      <c r="A63" s="311"/>
      <c r="B63" s="312"/>
      <c r="C63" s="307"/>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REPORTING&amp;R&amp;10DAY KIMBALL HOSPITAL</oddHeader>
    <oddFooter>&amp;L&amp;10REPORT 18 &amp;C&amp;10&amp;P OF &amp;N&amp;R&amp;10&amp;D,&amp;T</oddFooter>
  </headerFooter>
  <rowBreaks count="2" manualBreakCount="2">
    <brk id="38" max="3" man="1"/>
    <brk id="56"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3" customWidth="1"/>
    <col min="2" max="2" width="61.42578125" style="343" customWidth="1"/>
    <col min="3" max="3" width="36.5703125" style="343" customWidth="1"/>
    <col min="4" max="4" width="36.5703125" style="343" bestFit="1" customWidth="1"/>
    <col min="5" max="5" width="36.5703125" style="343" customWidth="1"/>
    <col min="6" max="6" width="21.42578125" style="343" customWidth="1"/>
    <col min="7" max="7" width="20.28515625" style="343" bestFit="1" customWidth="1"/>
    <col min="8" max="16384" width="9.140625" style="343"/>
  </cols>
  <sheetData>
    <row r="3" spans="1:7" ht="15.75" customHeight="1" x14ac:dyDescent="0.25">
      <c r="A3" s="340"/>
      <c r="B3" s="340"/>
      <c r="C3" s="341"/>
      <c r="D3" s="341"/>
      <c r="E3" s="342"/>
      <c r="F3" s="342"/>
      <c r="G3" s="342"/>
    </row>
    <row r="4" spans="1:7" ht="15.75" customHeight="1" x14ac:dyDescent="0.25">
      <c r="A4" s="505" t="s">
        <v>0</v>
      </c>
      <c r="B4" s="505"/>
      <c r="C4" s="505"/>
      <c r="D4" s="505"/>
      <c r="E4" s="505"/>
    </row>
    <row r="5" spans="1:7" ht="15.75" customHeight="1" x14ac:dyDescent="0.25">
      <c r="A5" s="505" t="s">
        <v>195</v>
      </c>
      <c r="B5" s="505"/>
      <c r="C5" s="505"/>
      <c r="D5" s="505"/>
      <c r="E5" s="505"/>
    </row>
    <row r="6" spans="1:7" ht="15.75" customHeight="1" x14ac:dyDescent="0.25">
      <c r="A6" s="505" t="s">
        <v>62</v>
      </c>
      <c r="B6" s="505"/>
      <c r="C6" s="505"/>
      <c r="D6" s="505"/>
      <c r="E6" s="505"/>
    </row>
    <row r="7" spans="1:7" ht="15.75" customHeight="1" x14ac:dyDescent="0.25">
      <c r="A7" s="505" t="s">
        <v>196</v>
      </c>
      <c r="B7" s="505"/>
      <c r="C7" s="505"/>
      <c r="D7" s="505"/>
      <c r="E7" s="505"/>
    </row>
    <row r="8" spans="1:7" ht="16.5" customHeight="1" thickBot="1" x14ac:dyDescent="0.3">
      <c r="A8" s="340"/>
      <c r="B8" s="340"/>
      <c r="C8" s="344"/>
      <c r="D8" s="341"/>
      <c r="E8" s="342"/>
      <c r="F8" s="342"/>
      <c r="G8" s="342"/>
    </row>
    <row r="9" spans="1:7" ht="16.5" customHeight="1" thickBot="1" x14ac:dyDescent="0.3">
      <c r="A9" s="345" t="s">
        <v>5</v>
      </c>
      <c r="B9" s="346" t="s">
        <v>197</v>
      </c>
      <c r="C9" s="347" t="s">
        <v>198</v>
      </c>
      <c r="D9" s="347" t="s">
        <v>199</v>
      </c>
      <c r="E9" s="348" t="s">
        <v>200</v>
      </c>
      <c r="F9" s="349"/>
      <c r="G9" s="349"/>
    </row>
    <row r="10" spans="1:7" ht="15.75" customHeight="1" x14ac:dyDescent="0.25">
      <c r="A10" s="350"/>
      <c r="B10" s="351"/>
      <c r="C10" s="352"/>
      <c r="D10" s="352"/>
      <c r="E10" s="353"/>
      <c r="F10" s="349"/>
      <c r="G10" s="349"/>
    </row>
    <row r="11" spans="1:7" ht="15.75" customHeight="1" x14ac:dyDescent="0.25">
      <c r="A11" s="354" t="s">
        <v>201</v>
      </c>
      <c r="B11" s="355" t="s">
        <v>202</v>
      </c>
      <c r="C11" s="356">
        <v>397109</v>
      </c>
      <c r="D11" s="356">
        <v>119343</v>
      </c>
      <c r="E11" s="357">
        <f>C11+D11</f>
        <v>516452</v>
      </c>
      <c r="F11" s="358"/>
      <c r="G11" s="359"/>
    </row>
    <row r="12" spans="1:7" ht="15.75" customHeight="1" x14ac:dyDescent="0.25">
      <c r="A12" s="507"/>
      <c r="B12" s="508"/>
      <c r="C12" s="508"/>
      <c r="D12" s="508"/>
      <c r="E12" s="509"/>
      <c r="F12" s="358"/>
      <c r="G12" s="359"/>
    </row>
    <row r="13" spans="1:7" ht="15.75" customHeight="1" x14ac:dyDescent="0.25">
      <c r="A13" s="354" t="s">
        <v>203</v>
      </c>
      <c r="B13" s="355" t="s">
        <v>204</v>
      </c>
      <c r="C13" s="356">
        <v>295021</v>
      </c>
      <c r="D13" s="356">
        <v>49193</v>
      </c>
      <c r="E13" s="357">
        <f>C13+D13</f>
        <v>344214</v>
      </c>
      <c r="F13" s="358"/>
      <c r="G13" s="359"/>
    </row>
    <row r="14" spans="1:7" ht="15.75" customHeight="1" x14ac:dyDescent="0.25">
      <c r="A14" s="507"/>
      <c r="B14" s="508"/>
      <c r="C14" s="508"/>
      <c r="D14" s="508"/>
      <c r="E14" s="509"/>
      <c r="F14" s="358"/>
      <c r="G14" s="359"/>
    </row>
    <row r="15" spans="1:7" ht="15.75" customHeight="1" x14ac:dyDescent="0.25">
      <c r="A15" s="354" t="s">
        <v>205</v>
      </c>
      <c r="B15" s="355" t="s">
        <v>206</v>
      </c>
      <c r="C15" s="356">
        <v>255049</v>
      </c>
      <c r="D15" s="356">
        <v>45065</v>
      </c>
      <c r="E15" s="357">
        <f>C15+D15</f>
        <v>300114</v>
      </c>
      <c r="F15" s="358"/>
      <c r="G15" s="359"/>
    </row>
    <row r="16" spans="1:7" ht="15.75" customHeight="1" x14ac:dyDescent="0.25">
      <c r="A16" s="507"/>
      <c r="B16" s="508"/>
      <c r="C16" s="508"/>
      <c r="D16" s="508"/>
      <c r="E16" s="509"/>
      <c r="F16" s="358"/>
      <c r="G16" s="359"/>
    </row>
    <row r="17" spans="1:7" ht="15.75" customHeight="1" x14ac:dyDescent="0.25">
      <c r="A17" s="354" t="s">
        <v>207</v>
      </c>
      <c r="B17" s="355" t="s">
        <v>208</v>
      </c>
      <c r="C17" s="356">
        <v>217120</v>
      </c>
      <c r="D17" s="356">
        <v>41149</v>
      </c>
      <c r="E17" s="357">
        <f>C17+D17</f>
        <v>258269</v>
      </c>
      <c r="F17" s="358"/>
      <c r="G17" s="359"/>
    </row>
    <row r="18" spans="1:7" ht="15.75" customHeight="1" x14ac:dyDescent="0.25">
      <c r="A18" s="507"/>
      <c r="B18" s="508"/>
      <c r="C18" s="508"/>
      <c r="D18" s="508"/>
      <c r="E18" s="509"/>
      <c r="F18" s="358"/>
      <c r="G18" s="359"/>
    </row>
    <row r="19" spans="1:7" ht="15.75" customHeight="1" x14ac:dyDescent="0.25">
      <c r="A19" s="354" t="s">
        <v>209</v>
      </c>
      <c r="B19" s="355" t="s">
        <v>210</v>
      </c>
      <c r="C19" s="356">
        <v>216219</v>
      </c>
      <c r="D19" s="356">
        <v>41056</v>
      </c>
      <c r="E19" s="357">
        <f>C19+D19</f>
        <v>257275</v>
      </c>
      <c r="F19" s="358"/>
      <c r="G19" s="359"/>
    </row>
    <row r="20" spans="1:7" ht="15.75" customHeight="1" x14ac:dyDescent="0.25">
      <c r="A20" s="507"/>
      <c r="B20" s="508"/>
      <c r="C20" s="508"/>
      <c r="D20" s="508"/>
      <c r="E20" s="509"/>
      <c r="F20" s="358"/>
      <c r="G20" s="359"/>
    </row>
    <row r="21" spans="1:7" ht="15.75" customHeight="1" x14ac:dyDescent="0.25">
      <c r="A21" s="354" t="s">
        <v>211</v>
      </c>
      <c r="B21" s="355" t="s">
        <v>210</v>
      </c>
      <c r="C21" s="356">
        <v>209683</v>
      </c>
      <c r="D21" s="356">
        <v>40381</v>
      </c>
      <c r="E21" s="357">
        <f>C21+D21</f>
        <v>250064</v>
      </c>
      <c r="F21" s="358"/>
      <c r="G21" s="359"/>
    </row>
    <row r="22" spans="1:7" ht="15.75" customHeight="1" x14ac:dyDescent="0.25">
      <c r="A22" s="507"/>
      <c r="B22" s="508"/>
      <c r="C22" s="508"/>
      <c r="D22" s="508"/>
      <c r="E22" s="509"/>
      <c r="F22" s="358"/>
      <c r="G22" s="359"/>
    </row>
    <row r="23" spans="1:7" ht="15.75" customHeight="1" x14ac:dyDescent="0.25">
      <c r="A23" s="354" t="s">
        <v>212</v>
      </c>
      <c r="B23" s="355" t="s">
        <v>210</v>
      </c>
      <c r="C23" s="356">
        <v>194143</v>
      </c>
      <c r="D23" s="356">
        <v>38776</v>
      </c>
      <c r="E23" s="357">
        <f>C23+D23</f>
        <v>232919</v>
      </c>
      <c r="F23" s="358"/>
      <c r="G23" s="359"/>
    </row>
    <row r="24" spans="1:7" ht="15.75" customHeight="1" x14ac:dyDescent="0.25">
      <c r="A24" s="507"/>
      <c r="B24" s="508"/>
      <c r="C24" s="508"/>
      <c r="D24" s="508"/>
      <c r="E24" s="509"/>
      <c r="F24" s="358"/>
      <c r="G24" s="359"/>
    </row>
    <row r="25" spans="1:7" ht="15.75" customHeight="1" x14ac:dyDescent="0.25">
      <c r="A25" s="354" t="s">
        <v>213</v>
      </c>
      <c r="B25" s="355" t="s">
        <v>214</v>
      </c>
      <c r="C25" s="356">
        <v>186001</v>
      </c>
      <c r="D25" s="356">
        <v>37936</v>
      </c>
      <c r="E25" s="357">
        <f>C25+D25</f>
        <v>223937</v>
      </c>
      <c r="F25" s="358"/>
      <c r="G25" s="359"/>
    </row>
    <row r="26" spans="1:7" ht="15.75" customHeight="1" x14ac:dyDescent="0.25">
      <c r="A26" s="507"/>
      <c r="B26" s="508"/>
      <c r="C26" s="508"/>
      <c r="D26" s="508"/>
      <c r="E26" s="509"/>
      <c r="F26" s="358"/>
      <c r="G26" s="359"/>
    </row>
    <row r="27" spans="1:7" ht="15.75" customHeight="1" x14ac:dyDescent="0.25">
      <c r="A27" s="354" t="s">
        <v>215</v>
      </c>
      <c r="B27" s="355" t="s">
        <v>216</v>
      </c>
      <c r="C27" s="356">
        <v>154152</v>
      </c>
      <c r="D27" s="356">
        <v>34646</v>
      </c>
      <c r="E27" s="357">
        <f>C27+D27</f>
        <v>188798</v>
      </c>
      <c r="F27" s="358"/>
      <c r="G27" s="359"/>
    </row>
    <row r="28" spans="1:7" ht="15.75" customHeight="1" x14ac:dyDescent="0.25">
      <c r="A28" s="507"/>
      <c r="B28" s="508"/>
      <c r="C28" s="508"/>
      <c r="D28" s="508"/>
      <c r="E28" s="509"/>
      <c r="F28" s="358"/>
      <c r="G28" s="359"/>
    </row>
    <row r="29" spans="1:7" ht="15.75" customHeight="1" x14ac:dyDescent="0.25">
      <c r="A29" s="354" t="s">
        <v>217</v>
      </c>
      <c r="B29" s="355" t="s">
        <v>218</v>
      </c>
      <c r="C29" s="356">
        <v>132791</v>
      </c>
      <c r="D29" s="356">
        <v>32441</v>
      </c>
      <c r="E29" s="357">
        <f>C29+D29</f>
        <v>165232</v>
      </c>
      <c r="F29" s="358"/>
      <c r="G29" s="359"/>
    </row>
    <row r="30" spans="1:7" ht="15.75" customHeight="1" thickBot="1" x14ac:dyDescent="0.3">
      <c r="A30" s="507"/>
      <c r="B30" s="508"/>
      <c r="C30" s="508"/>
      <c r="D30" s="508"/>
      <c r="E30" s="509"/>
      <c r="F30" s="358"/>
      <c r="G30" s="359"/>
    </row>
    <row r="31" spans="1:7" ht="18.75" customHeight="1" thickBot="1" x14ac:dyDescent="0.3">
      <c r="A31" s="360"/>
      <c r="B31" s="361" t="s">
        <v>106</v>
      </c>
      <c r="C31" s="362">
        <f>SUM(C11+C13+C15+C17+C19+C21+C23+C25+C27+C29)</f>
        <v>2257288</v>
      </c>
      <c r="D31" s="362">
        <f>SUM(D11+D13+D15+D17+D19+D21+D23+D25+D27+D29)</f>
        <v>479986</v>
      </c>
      <c r="E31" s="363">
        <f>C31+D31</f>
        <v>2737274</v>
      </c>
      <c r="F31" s="364"/>
      <c r="G31" s="364"/>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REPORTING&amp;R&amp;10DAY KIMBALL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195</v>
      </c>
      <c r="B3" s="511"/>
      <c r="C3" s="511"/>
      <c r="D3" s="511"/>
      <c r="E3" s="511"/>
    </row>
    <row r="4" spans="1:5" ht="15" customHeight="1" x14ac:dyDescent="0.25">
      <c r="A4" s="511" t="s">
        <v>62</v>
      </c>
      <c r="B4" s="511"/>
      <c r="C4" s="511"/>
      <c r="D4" s="511"/>
      <c r="E4" s="511"/>
    </row>
    <row r="5" spans="1:5" ht="15" customHeight="1" x14ac:dyDescent="0.25">
      <c r="A5" s="512" t="s">
        <v>219</v>
      </c>
      <c r="B5" s="512"/>
      <c r="C5" s="512"/>
      <c r="D5" s="512"/>
      <c r="E5" s="512"/>
    </row>
    <row r="6" spans="1:5" ht="25.5" customHeight="1" x14ac:dyDescent="0.25">
      <c r="A6" s="512" t="s">
        <v>220</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221</v>
      </c>
      <c r="D9" s="372" t="s">
        <v>222</v>
      </c>
      <c r="E9" s="373" t="s">
        <v>200</v>
      </c>
    </row>
    <row r="10" spans="1:5" s="374" customFormat="1" ht="15.75" x14ac:dyDescent="0.25">
      <c r="A10" s="375"/>
      <c r="B10" s="376"/>
      <c r="C10" s="377"/>
      <c r="D10" s="377"/>
      <c r="E10" s="378"/>
    </row>
    <row r="11" spans="1:5" s="374" customFormat="1" ht="15.75" x14ac:dyDescent="0.25">
      <c r="A11" s="379" t="s">
        <v>73</v>
      </c>
      <c r="B11" s="380" t="s">
        <v>0</v>
      </c>
      <c r="C11" s="381"/>
      <c r="D11" s="381"/>
      <c r="E11" s="382"/>
    </row>
    <row r="12" spans="1:5" ht="14.25" customHeight="1" x14ac:dyDescent="0.2">
      <c r="A12" s="383">
        <v>1</v>
      </c>
      <c r="B12" s="384" t="s">
        <v>223</v>
      </c>
      <c r="C12" s="385">
        <v>0</v>
      </c>
      <c r="D12" s="385">
        <v>0</v>
      </c>
      <c r="E12" s="385">
        <f>D12+ C12</f>
        <v>0</v>
      </c>
    </row>
    <row r="13" spans="1:5" ht="14.25" customHeight="1" x14ac:dyDescent="0.2">
      <c r="A13" s="383">
        <v>2</v>
      </c>
      <c r="B13" s="384" t="s">
        <v>224</v>
      </c>
      <c r="C13" s="385">
        <v>0</v>
      </c>
      <c r="D13" s="385">
        <v>0</v>
      </c>
      <c r="E13" s="385">
        <f>D13+ C13</f>
        <v>0</v>
      </c>
    </row>
    <row r="14" spans="1:5" ht="15.75" x14ac:dyDescent="0.25">
      <c r="A14" s="375"/>
      <c r="B14" s="376"/>
      <c r="C14" s="377"/>
      <c r="D14" s="377"/>
      <c r="E14" s="386"/>
    </row>
    <row r="15" spans="1:5" s="374" customFormat="1" ht="15.75" x14ac:dyDescent="0.25">
      <c r="A15" s="379" t="s">
        <v>80</v>
      </c>
      <c r="B15" s="380" t="s">
        <v>35</v>
      </c>
      <c r="C15" s="381"/>
      <c r="D15" s="381"/>
      <c r="E15" s="382"/>
    </row>
    <row r="16" spans="1:5" ht="14.25" customHeight="1" x14ac:dyDescent="0.2">
      <c r="A16" s="383">
        <v>1</v>
      </c>
      <c r="B16" s="384" t="s">
        <v>223</v>
      </c>
      <c r="C16" s="385">
        <v>0</v>
      </c>
      <c r="D16" s="385">
        <v>0</v>
      </c>
      <c r="E16" s="385">
        <f>D16+ C16</f>
        <v>0</v>
      </c>
    </row>
    <row r="17" spans="1:6" ht="14.25" customHeight="1" x14ac:dyDescent="0.2">
      <c r="A17" s="383">
        <v>2</v>
      </c>
      <c r="B17" s="384" t="s">
        <v>224</v>
      </c>
      <c r="C17" s="385">
        <v>0</v>
      </c>
      <c r="D17" s="385">
        <v>0</v>
      </c>
      <c r="E17" s="385">
        <f>D17+ C17</f>
        <v>0</v>
      </c>
    </row>
    <row r="18" spans="1:6" ht="15.75" x14ac:dyDescent="0.25">
      <c r="A18" s="375"/>
      <c r="B18" s="376"/>
      <c r="C18" s="377"/>
      <c r="D18" s="377"/>
      <c r="E18" s="386"/>
    </row>
    <row r="19" spans="1:6" s="374" customFormat="1" ht="15.75" x14ac:dyDescent="0.25">
      <c r="A19" s="379" t="s">
        <v>81</v>
      </c>
      <c r="B19" s="380" t="s">
        <v>45</v>
      </c>
      <c r="C19" s="381"/>
      <c r="D19" s="381"/>
      <c r="E19" s="382"/>
    </row>
    <row r="20" spans="1:6" ht="14.25" customHeight="1" x14ac:dyDescent="0.2">
      <c r="A20" s="383">
        <v>1</v>
      </c>
      <c r="B20" s="384" t="s">
        <v>223</v>
      </c>
      <c r="C20" s="385">
        <v>0</v>
      </c>
      <c r="D20" s="385">
        <v>0</v>
      </c>
      <c r="E20" s="385">
        <f>D20+ C20</f>
        <v>0</v>
      </c>
    </row>
    <row r="21" spans="1:6" ht="14.25" customHeight="1" x14ac:dyDescent="0.2">
      <c r="A21" s="383">
        <v>2</v>
      </c>
      <c r="B21" s="384" t="s">
        <v>224</v>
      </c>
      <c r="C21" s="385">
        <v>0</v>
      </c>
      <c r="D21" s="385">
        <v>0</v>
      </c>
      <c r="E21" s="385">
        <f>D21+ C21</f>
        <v>0</v>
      </c>
    </row>
    <row r="22" spans="1:6" ht="15.75" x14ac:dyDescent="0.25">
      <c r="A22" s="375"/>
      <c r="B22" s="376"/>
      <c r="C22" s="377"/>
      <c r="D22" s="377"/>
      <c r="E22" s="386"/>
    </row>
    <row r="23" spans="1:6" s="374" customFormat="1" ht="31.5" x14ac:dyDescent="0.25">
      <c r="A23" s="379" t="s">
        <v>82</v>
      </c>
      <c r="B23" s="380" t="s">
        <v>53</v>
      </c>
      <c r="C23" s="381"/>
      <c r="D23" s="381"/>
      <c r="E23" s="382"/>
    </row>
    <row r="24" spans="1:6" ht="14.25" customHeight="1" x14ac:dyDescent="0.2">
      <c r="A24" s="383">
        <v>1</v>
      </c>
      <c r="B24" s="384" t="s">
        <v>223</v>
      </c>
      <c r="C24" s="385">
        <v>0</v>
      </c>
      <c r="D24" s="385">
        <v>0</v>
      </c>
      <c r="E24" s="385">
        <f>D24+ C24</f>
        <v>0</v>
      </c>
    </row>
    <row r="25" spans="1:6" ht="14.25" customHeight="1" x14ac:dyDescent="0.2">
      <c r="A25" s="383">
        <v>2</v>
      </c>
      <c r="B25" s="384" t="s">
        <v>224</v>
      </c>
      <c r="C25" s="385">
        <v>0</v>
      </c>
      <c r="D25" s="385">
        <v>0</v>
      </c>
      <c r="E25" s="385">
        <f>D25+ C25</f>
        <v>0</v>
      </c>
    </row>
    <row r="26" spans="1:6" ht="15.75" x14ac:dyDescent="0.25">
      <c r="A26" s="375"/>
      <c r="B26" s="376"/>
      <c r="C26" s="377"/>
      <c r="D26" s="377"/>
      <c r="E26" s="386"/>
    </row>
    <row r="27" spans="1:6" ht="13.5" customHeight="1" x14ac:dyDescent="0.2">
      <c r="A27" s="387"/>
      <c r="B27" s="513"/>
      <c r="C27" s="513"/>
      <c r="D27" s="513"/>
      <c r="E27" s="388"/>
    </row>
    <row r="28" spans="1:6" ht="15" customHeight="1" x14ac:dyDescent="0.2">
      <c r="A28" s="389"/>
      <c r="B28" s="510" t="s">
        <v>225</v>
      </c>
      <c r="C28" s="510"/>
      <c r="D28" s="510"/>
      <c r="E28" s="510"/>
      <c r="F28" s="387"/>
    </row>
    <row r="29" spans="1:6" ht="13.5" customHeight="1" x14ac:dyDescent="0.2">
      <c r="A29" s="389"/>
      <c r="B29" s="390"/>
      <c r="C29" s="390"/>
      <c r="D29" s="390"/>
      <c r="E29" s="390"/>
      <c r="F29" s="387"/>
    </row>
    <row r="30" spans="1:6" ht="32.1" customHeight="1" x14ac:dyDescent="0.2">
      <c r="A30" s="389"/>
      <c r="B30" s="510" t="s">
        <v>226</v>
      </c>
      <c r="C30" s="510"/>
      <c r="D30" s="510"/>
      <c r="E30" s="510"/>
      <c r="F30" s="387"/>
    </row>
    <row r="31" spans="1:6" ht="15" customHeight="1" x14ac:dyDescent="0.2">
      <c r="A31" s="387"/>
      <c r="B31" s="510" t="s">
        <v>227</v>
      </c>
      <c r="C31" s="510"/>
      <c r="D31" s="510"/>
      <c r="E31" s="510"/>
      <c r="F31" s="387"/>
    </row>
    <row r="32" spans="1:6" ht="15" customHeight="1" x14ac:dyDescent="0.2">
      <c r="A32" s="387"/>
      <c r="B32" s="510" t="s">
        <v>228</v>
      </c>
      <c r="C32" s="510"/>
      <c r="D32" s="510"/>
      <c r="E32" s="510"/>
      <c r="F32" s="387"/>
    </row>
  </sheetData>
  <mergeCells count="10">
    <mergeCell ref="B28:E28"/>
    <mergeCell ref="B30:E30"/>
    <mergeCell ref="B31:E31"/>
    <mergeCell ref="B32:E32"/>
    <mergeCell ref="A2:E2"/>
    <mergeCell ref="A3:E3"/>
    <mergeCell ref="A4:E4"/>
    <mergeCell ref="A5:E5"/>
    <mergeCell ref="A6:E6"/>
    <mergeCell ref="B27:D27"/>
  </mergeCells>
  <pageMargins left="0.25" right="0.25" top="0.5" bottom="0.5" header="0.25" footer="0.25"/>
  <pageSetup paperSize="9" scale="72" fitToHeight="0" orientation="portrait" horizontalDpi="1200" verticalDpi="1200" r:id="rId1"/>
  <headerFooter>
    <oddHeader>&amp;LOFFICE OF HEALTH CARE ACCESS&amp;CANNUAL REPORTING&amp;RDAY KIMBALL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62</v>
      </c>
      <c r="B4" s="467"/>
      <c r="C4" s="467"/>
    </row>
    <row r="5" spans="1:4" ht="15.75" customHeight="1" x14ac:dyDescent="0.25">
      <c r="A5" s="467" t="s">
        <v>229</v>
      </c>
      <c r="B5" s="467"/>
      <c r="C5" s="467"/>
    </row>
    <row r="6" spans="1:4" ht="15.75" customHeight="1" x14ac:dyDescent="0.25">
      <c r="A6" s="467" t="s">
        <v>230</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231</v>
      </c>
    </row>
    <row r="10" spans="1:4" ht="15.75" customHeight="1" x14ac:dyDescent="0.25">
      <c r="A10" s="400"/>
      <c r="B10" s="401"/>
      <c r="C10" s="402"/>
    </row>
    <row r="11" spans="1:4" ht="30" customHeight="1" x14ac:dyDescent="0.25">
      <c r="A11" s="403" t="s">
        <v>173</v>
      </c>
      <c r="B11" s="404" t="s">
        <v>232</v>
      </c>
      <c r="C11" s="405"/>
    </row>
    <row r="12" spans="1:4" ht="45" customHeight="1" x14ac:dyDescent="0.2">
      <c r="A12" s="406" t="s">
        <v>233</v>
      </c>
      <c r="B12" s="407" t="s">
        <v>234</v>
      </c>
      <c r="C12" s="408" t="s">
        <v>235</v>
      </c>
    </row>
    <row r="13" spans="1:4" ht="15" customHeight="1" x14ac:dyDescent="0.2">
      <c r="A13" s="409"/>
      <c r="B13" s="410"/>
      <c r="C13" s="411"/>
    </row>
    <row r="14" spans="1:4" ht="30" customHeight="1" x14ac:dyDescent="0.2">
      <c r="A14" s="412" t="s">
        <v>236</v>
      </c>
      <c r="B14" s="413" t="s">
        <v>237</v>
      </c>
      <c r="C14" s="414" t="s">
        <v>235</v>
      </c>
    </row>
    <row r="15" spans="1:4" ht="15" customHeight="1" x14ac:dyDescent="0.2">
      <c r="A15" s="415"/>
      <c r="B15" s="410"/>
      <c r="C15" s="411"/>
    </row>
    <row r="16" spans="1:4" ht="30" customHeight="1" x14ac:dyDescent="0.2">
      <c r="A16" s="412" t="s">
        <v>238</v>
      </c>
      <c r="B16" s="413" t="s">
        <v>239</v>
      </c>
      <c r="C16" s="414" t="s">
        <v>235</v>
      </c>
    </row>
    <row r="17" spans="1:3" ht="15" customHeight="1" x14ac:dyDescent="0.2">
      <c r="A17" s="415"/>
      <c r="B17" s="410"/>
      <c r="C17" s="411"/>
    </row>
    <row r="18" spans="1:3" ht="30" customHeight="1" x14ac:dyDescent="0.2">
      <c r="A18" s="412" t="s">
        <v>240</v>
      </c>
      <c r="B18" s="413" t="s">
        <v>241</v>
      </c>
      <c r="C18" s="414" t="s">
        <v>235</v>
      </c>
    </row>
    <row r="19" spans="1:3" ht="15" customHeight="1" x14ac:dyDescent="0.2">
      <c r="A19" s="416"/>
      <c r="B19" s="417"/>
      <c r="C19" s="411"/>
    </row>
    <row r="20" spans="1:3" ht="30" customHeight="1" x14ac:dyDescent="0.2">
      <c r="A20" s="418" t="s">
        <v>242</v>
      </c>
      <c r="B20" s="419" t="s">
        <v>243</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REPORTING&amp;RDAY KIMBALL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195</v>
      </c>
      <c r="B2" s="515"/>
      <c r="C2" s="515"/>
      <c r="D2" s="515"/>
      <c r="E2" s="515"/>
      <c r="F2" s="516"/>
    </row>
    <row r="3" spans="1:6" ht="15" customHeight="1" x14ac:dyDescent="0.25">
      <c r="A3" s="461" t="s">
        <v>244</v>
      </c>
      <c r="B3" s="461"/>
      <c r="C3" s="461"/>
      <c r="D3" s="461"/>
      <c r="E3" s="461"/>
      <c r="F3" s="461"/>
    </row>
    <row r="4" spans="1:6" ht="15" customHeight="1" x14ac:dyDescent="0.25">
      <c r="A4" s="461" t="s">
        <v>245</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246</v>
      </c>
      <c r="D7" s="2" t="s">
        <v>247</v>
      </c>
      <c r="E7" s="424" t="s">
        <v>110</v>
      </c>
      <c r="F7" s="424" t="s">
        <v>248</v>
      </c>
    </row>
    <row r="8" spans="1:6" ht="15" customHeight="1" x14ac:dyDescent="0.25">
      <c r="A8" s="426" t="s">
        <v>5</v>
      </c>
      <c r="B8" s="427" t="s">
        <v>6</v>
      </c>
      <c r="C8" s="426" t="s">
        <v>110</v>
      </c>
      <c r="D8" s="426" t="s">
        <v>110</v>
      </c>
      <c r="E8" s="426" t="s">
        <v>249</v>
      </c>
      <c r="F8" s="426" t="s">
        <v>249</v>
      </c>
    </row>
    <row r="9" spans="1:6" ht="15" customHeight="1" x14ac:dyDescent="0.25">
      <c r="A9" s="425"/>
      <c r="B9" s="425"/>
      <c r="C9" s="425"/>
      <c r="D9" s="425"/>
      <c r="E9" s="425"/>
      <c r="F9" s="425"/>
    </row>
    <row r="10" spans="1:6" ht="15" customHeight="1" x14ac:dyDescent="0.25">
      <c r="A10" s="426" t="s">
        <v>92</v>
      </c>
      <c r="B10" s="428" t="s">
        <v>250</v>
      </c>
      <c r="C10" s="428"/>
      <c r="D10" s="428"/>
      <c r="E10" s="428"/>
      <c r="F10" s="429"/>
    </row>
    <row r="11" spans="1:6" ht="15" customHeight="1" x14ac:dyDescent="0.25">
      <c r="A11" s="426"/>
      <c r="B11" s="428"/>
      <c r="C11" s="428"/>
      <c r="D11" s="428"/>
      <c r="E11" s="428"/>
      <c r="F11" s="429"/>
    </row>
    <row r="12" spans="1:6" x14ac:dyDescent="0.2">
      <c r="A12" s="430" t="s">
        <v>201</v>
      </c>
      <c r="B12" s="431" t="s">
        <v>251</v>
      </c>
      <c r="C12" s="432">
        <v>380</v>
      </c>
      <c r="D12" s="432">
        <v>366</v>
      </c>
      <c r="E12" s="432">
        <f>+D12-C12</f>
        <v>-14</v>
      </c>
      <c r="F12" s="429">
        <f>IF(C12=0,0,E12/C12)</f>
        <v>-3.6842105263157891E-2</v>
      </c>
    </row>
    <row r="13" spans="1:6" ht="15" customHeight="1" x14ac:dyDescent="0.25">
      <c r="A13" s="430" t="s">
        <v>203</v>
      </c>
      <c r="B13" s="431" t="s">
        <v>252</v>
      </c>
      <c r="C13" s="432">
        <v>360</v>
      </c>
      <c r="D13" s="432">
        <v>357</v>
      </c>
      <c r="E13" s="432">
        <f>+D13-C13</f>
        <v>-3</v>
      </c>
      <c r="F13" s="433">
        <f>IF(C13=0,0,E13/C13)</f>
        <v>-8.3333333333333332E-3</v>
      </c>
    </row>
    <row r="14" spans="1:6" ht="15" customHeight="1" x14ac:dyDescent="0.25">
      <c r="A14" s="434"/>
      <c r="B14" s="434"/>
      <c r="C14" s="434"/>
      <c r="D14" s="434"/>
      <c r="E14" s="434"/>
    </row>
    <row r="15" spans="1:6" x14ac:dyDescent="0.2">
      <c r="A15" s="430" t="s">
        <v>205</v>
      </c>
      <c r="B15" s="431" t="s">
        <v>253</v>
      </c>
      <c r="C15" s="435">
        <v>703850</v>
      </c>
      <c r="D15" s="435">
        <v>522721</v>
      </c>
      <c r="E15" s="435">
        <f>+D15-C15</f>
        <v>-181129</v>
      </c>
      <c r="F15" s="429">
        <f>IF(C15=0,0,E15/C15)</f>
        <v>-0.25734034240250053</v>
      </c>
    </row>
    <row r="16" spans="1:6" ht="15" customHeight="1" x14ac:dyDescent="0.25">
      <c r="A16" s="436"/>
      <c r="B16" s="434" t="s">
        <v>254</v>
      </c>
      <c r="C16" s="437">
        <f>IF(C13=0,0,C15/C13)</f>
        <v>1955.1388888888889</v>
      </c>
      <c r="D16" s="437">
        <f>IF(D13=0,0,D15/D13)</f>
        <v>1464.2044817927172</v>
      </c>
      <c r="E16" s="437">
        <f>+D16-C16</f>
        <v>-490.93440709617175</v>
      </c>
      <c r="F16" s="433">
        <f>IF(C16=0,0,E16/C16)</f>
        <v>-0.25109950494369798</v>
      </c>
    </row>
    <row r="17" spans="1:6" ht="15" customHeight="1" x14ac:dyDescent="0.25">
      <c r="A17" s="434"/>
      <c r="B17" s="434"/>
      <c r="C17" s="434"/>
      <c r="D17" s="434"/>
      <c r="E17" s="434"/>
      <c r="F17" s="429"/>
    </row>
    <row r="18" spans="1:6" x14ac:dyDescent="0.2">
      <c r="A18" s="430" t="s">
        <v>207</v>
      </c>
      <c r="B18" s="431" t="s">
        <v>255</v>
      </c>
      <c r="C18" s="431">
        <v>0.52730500000000002</v>
      </c>
      <c r="D18" s="431">
        <v>0.499307</v>
      </c>
      <c r="E18" s="438">
        <f>+D18-C18</f>
        <v>-2.7998000000000023E-2</v>
      </c>
      <c r="F18" s="429">
        <f>IF(C18=0,0,E18/C18)</f>
        <v>-5.3096405306226988E-2</v>
      </c>
    </row>
    <row r="19" spans="1:6" ht="15" customHeight="1" x14ac:dyDescent="0.25">
      <c r="A19" s="436"/>
      <c r="B19" s="434" t="s">
        <v>256</v>
      </c>
      <c r="C19" s="437">
        <f>+C15*C18</f>
        <v>371143.62424999999</v>
      </c>
      <c r="D19" s="437">
        <f>+D15*D18</f>
        <v>260998.25434700001</v>
      </c>
      <c r="E19" s="437">
        <f>+D19-C19</f>
        <v>-110145.36990299998</v>
      </c>
      <c r="F19" s="433">
        <f>IF(C19=0,0,E19/C19)</f>
        <v>-0.29677290058688105</v>
      </c>
    </row>
    <row r="20" spans="1:6" ht="15" customHeight="1" x14ac:dyDescent="0.25">
      <c r="A20" s="436"/>
      <c r="B20" s="434" t="s">
        <v>257</v>
      </c>
      <c r="C20" s="437">
        <f>IF(C13=0,0,C19/C13)</f>
        <v>1030.9545118055555</v>
      </c>
      <c r="D20" s="437">
        <f>IF(D13=0,0,D19/D13)</f>
        <v>731.08754719047624</v>
      </c>
      <c r="E20" s="437">
        <f>+D20-C20</f>
        <v>-299.86696461507927</v>
      </c>
      <c r="F20" s="433">
        <f>IF(C20=0,0,E20/C20)</f>
        <v>-0.29086342916324137</v>
      </c>
    </row>
    <row r="21" spans="1:6" ht="15" customHeight="1" x14ac:dyDescent="0.25">
      <c r="A21" s="425"/>
      <c r="B21" s="434"/>
      <c r="C21" s="439"/>
      <c r="D21" s="439"/>
      <c r="E21" s="439"/>
      <c r="F21" s="429"/>
    </row>
    <row r="22" spans="1:6" x14ac:dyDescent="0.2">
      <c r="A22" s="430" t="s">
        <v>209</v>
      </c>
      <c r="B22" s="431" t="s">
        <v>258</v>
      </c>
      <c r="C22" s="435">
        <v>195219</v>
      </c>
      <c r="D22" s="435">
        <v>195670</v>
      </c>
      <c r="E22" s="435">
        <f>+D22-C22</f>
        <v>451</v>
      </c>
      <c r="F22" s="429">
        <f>IF(C22=0,0,E22/C22)</f>
        <v>2.3102259513674388E-3</v>
      </c>
    </row>
    <row r="23" spans="1:6" ht="30" x14ac:dyDescent="0.2">
      <c r="A23" s="430" t="s">
        <v>211</v>
      </c>
      <c r="B23" s="431" t="s">
        <v>259</v>
      </c>
      <c r="C23" s="440">
        <v>202653</v>
      </c>
      <c r="D23" s="440">
        <v>113687</v>
      </c>
      <c r="E23" s="440">
        <f>+D23-C23</f>
        <v>-88966</v>
      </c>
      <c r="F23" s="429">
        <f>IF(C23=0,0,E23/C23)</f>
        <v>-0.43900657774619672</v>
      </c>
    </row>
    <row r="24" spans="1:6" ht="30" x14ac:dyDescent="0.2">
      <c r="A24" s="430" t="s">
        <v>212</v>
      </c>
      <c r="B24" s="431" t="s">
        <v>260</v>
      </c>
      <c r="C24" s="440">
        <v>305978</v>
      </c>
      <c r="D24" s="440">
        <v>213364</v>
      </c>
      <c r="E24" s="440">
        <f>+D24-C24</f>
        <v>-92614</v>
      </c>
      <c r="F24" s="429">
        <f>IF(C24=0,0,E24/C24)</f>
        <v>-0.30268189216218161</v>
      </c>
    </row>
    <row r="25" spans="1:6" ht="15" customHeight="1" x14ac:dyDescent="0.25">
      <c r="A25" s="425"/>
      <c r="B25" s="434" t="s">
        <v>253</v>
      </c>
      <c r="C25" s="437">
        <f>+C22+C23+C24</f>
        <v>703850</v>
      </c>
      <c r="D25" s="437">
        <f>+D22+D23+D24</f>
        <v>522721</v>
      </c>
      <c r="E25" s="437">
        <f>+E22+E23+E24</f>
        <v>-181129</v>
      </c>
      <c r="F25" s="433">
        <f>IF(C25=0,0,E25/C25)</f>
        <v>-0.25734034240250053</v>
      </c>
    </row>
    <row r="26" spans="1:6" ht="15" customHeight="1" x14ac:dyDescent="0.25">
      <c r="A26" s="426"/>
      <c r="B26" s="434"/>
      <c r="C26" s="441"/>
      <c r="D26" s="441"/>
      <c r="E26" s="441"/>
      <c r="F26" s="429"/>
    </row>
    <row r="27" spans="1:6" x14ac:dyDescent="0.2">
      <c r="A27" s="430" t="s">
        <v>213</v>
      </c>
      <c r="B27" s="431" t="s">
        <v>261</v>
      </c>
      <c r="C27" s="440">
        <v>319</v>
      </c>
      <c r="D27" s="440">
        <v>450</v>
      </c>
      <c r="E27" s="440">
        <f>+D27-C27</f>
        <v>131</v>
      </c>
      <c r="F27" s="429">
        <f>IF(C27=0,0,E27/C27)</f>
        <v>0.41065830721003133</v>
      </c>
    </row>
    <row r="28" spans="1:6" x14ac:dyDescent="0.2">
      <c r="A28" s="430" t="s">
        <v>215</v>
      </c>
      <c r="B28" s="431" t="s">
        <v>262</v>
      </c>
      <c r="C28" s="440">
        <v>95</v>
      </c>
      <c r="D28" s="440">
        <v>98</v>
      </c>
      <c r="E28" s="440">
        <f>+D28-C28</f>
        <v>3</v>
      </c>
      <c r="F28" s="429">
        <f>IF(C28=0,0,E28/C28)</f>
        <v>3.1578947368421054E-2</v>
      </c>
    </row>
    <row r="29" spans="1:6" x14ac:dyDescent="0.2">
      <c r="A29" s="430" t="s">
        <v>217</v>
      </c>
      <c r="B29" s="431" t="s">
        <v>263</v>
      </c>
      <c r="C29" s="440">
        <v>347</v>
      </c>
      <c r="D29" s="440">
        <v>220</v>
      </c>
      <c r="E29" s="440">
        <f>+D29-C29</f>
        <v>-127</v>
      </c>
      <c r="F29" s="429">
        <f>IF(C29=0,0,E29/C29)</f>
        <v>-0.36599423631123917</v>
      </c>
    </row>
    <row r="30" spans="1:6" ht="30" x14ac:dyDescent="0.2">
      <c r="A30" s="430" t="s">
        <v>264</v>
      </c>
      <c r="B30" s="431" t="s">
        <v>265</v>
      </c>
      <c r="C30" s="440">
        <v>929</v>
      </c>
      <c r="D30" s="440">
        <v>779</v>
      </c>
      <c r="E30" s="440">
        <f>+D30-C30</f>
        <v>-150</v>
      </c>
      <c r="F30" s="429">
        <f>IF(C30=0,0,E30/C30)</f>
        <v>-0.16146393972012918</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266</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99</v>
      </c>
      <c r="B36" s="428" t="s">
        <v>267</v>
      </c>
      <c r="C36" s="425"/>
      <c r="D36" s="425"/>
      <c r="E36" s="425"/>
      <c r="F36" s="425"/>
    </row>
    <row r="37" spans="1:6" ht="15" customHeight="1" x14ac:dyDescent="0.25">
      <c r="A37" s="426"/>
      <c r="B37" s="442"/>
      <c r="C37" s="425"/>
      <c r="D37" s="425"/>
      <c r="E37" s="425"/>
      <c r="F37" s="425"/>
    </row>
    <row r="38" spans="1:6" x14ac:dyDescent="0.2">
      <c r="A38" s="430" t="s">
        <v>201</v>
      </c>
      <c r="B38" s="431" t="s">
        <v>251</v>
      </c>
      <c r="C38" s="432">
        <v>0</v>
      </c>
      <c r="D38" s="432">
        <v>0</v>
      </c>
      <c r="E38" s="432">
        <f>+D38-C38</f>
        <v>0</v>
      </c>
      <c r="F38" s="429">
        <f>IF(C38=0,0,E38/C38)</f>
        <v>0</v>
      </c>
    </row>
    <row r="39" spans="1:6" ht="15" customHeight="1" x14ac:dyDescent="0.25">
      <c r="A39" s="430" t="s">
        <v>203</v>
      </c>
      <c r="B39" s="431" t="s">
        <v>252</v>
      </c>
      <c r="C39" s="432">
        <v>0</v>
      </c>
      <c r="D39" s="432">
        <v>0</v>
      </c>
      <c r="E39" s="432">
        <f>+D39-C39</f>
        <v>0</v>
      </c>
      <c r="F39" s="433">
        <f>IF(C39=0,0,E39/C39)</f>
        <v>0</v>
      </c>
    </row>
    <row r="40" spans="1:6" ht="15" customHeight="1" x14ac:dyDescent="0.25">
      <c r="A40" s="431"/>
      <c r="B40" s="431"/>
      <c r="C40" s="434"/>
      <c r="D40" s="434"/>
      <c r="E40" s="434"/>
    </row>
    <row r="41" spans="1:6" x14ac:dyDescent="0.2">
      <c r="A41" s="430" t="s">
        <v>205</v>
      </c>
      <c r="B41" s="431" t="s">
        <v>268</v>
      </c>
      <c r="C41" s="435">
        <v>0</v>
      </c>
      <c r="D41" s="435">
        <v>0</v>
      </c>
      <c r="E41" s="435">
        <f>+D41-C41</f>
        <v>0</v>
      </c>
      <c r="F41" s="429">
        <f>IF(C41=0,0,E41/C41)</f>
        <v>0</v>
      </c>
    </row>
    <row r="42" spans="1:6" ht="15" customHeight="1" x14ac:dyDescent="0.25">
      <c r="A42" s="425"/>
      <c r="B42" s="434" t="s">
        <v>254</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207</v>
      </c>
      <c r="B44" s="431" t="s">
        <v>255</v>
      </c>
      <c r="C44" s="431">
        <v>0</v>
      </c>
      <c r="D44" s="431">
        <v>0</v>
      </c>
      <c r="E44" s="438">
        <f>+D44-C44</f>
        <v>0</v>
      </c>
      <c r="F44" s="429">
        <f>IF(C44=0,0,E44/C44)</f>
        <v>0</v>
      </c>
    </row>
    <row r="45" spans="1:6" ht="15" customHeight="1" x14ac:dyDescent="0.25">
      <c r="A45" s="425"/>
      <c r="B45" s="434" t="s">
        <v>256</v>
      </c>
      <c r="C45" s="437">
        <f>+C41*C44</f>
        <v>0</v>
      </c>
      <c r="D45" s="437">
        <f>+D41*D44</f>
        <v>0</v>
      </c>
      <c r="E45" s="437">
        <f>+D45-C45</f>
        <v>0</v>
      </c>
      <c r="F45" s="433">
        <f>IF(C45=0,0,E45/C45)</f>
        <v>0</v>
      </c>
    </row>
    <row r="46" spans="1:6" ht="15" customHeight="1" x14ac:dyDescent="0.25">
      <c r="A46" s="425"/>
      <c r="B46" s="434" t="s">
        <v>257</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209</v>
      </c>
      <c r="B48" s="431" t="s">
        <v>269</v>
      </c>
      <c r="C48" s="435">
        <v>0</v>
      </c>
      <c r="D48" s="435">
        <v>0</v>
      </c>
      <c r="E48" s="435">
        <f>+D48-C48</f>
        <v>0</v>
      </c>
      <c r="F48" s="429">
        <f>IF(C48=0,0,E48/C48)</f>
        <v>0</v>
      </c>
    </row>
    <row r="49" spans="1:7" ht="30" x14ac:dyDescent="0.2">
      <c r="A49" s="430" t="s">
        <v>211</v>
      </c>
      <c r="B49" s="431" t="s">
        <v>270</v>
      </c>
      <c r="C49" s="440">
        <v>0</v>
      </c>
      <c r="D49" s="440">
        <v>0</v>
      </c>
      <c r="E49" s="440">
        <f>+D49-C49</f>
        <v>0</v>
      </c>
      <c r="F49" s="429">
        <f>IF(C49=0,0,E49/C49)</f>
        <v>0</v>
      </c>
    </row>
    <row r="50" spans="1:7" ht="30" x14ac:dyDescent="0.2">
      <c r="A50" s="430" t="s">
        <v>212</v>
      </c>
      <c r="B50" s="431" t="s">
        <v>271</v>
      </c>
      <c r="C50" s="440">
        <v>0</v>
      </c>
      <c r="D50" s="440">
        <v>0</v>
      </c>
      <c r="E50" s="440">
        <f>+D50-C50</f>
        <v>0</v>
      </c>
      <c r="F50" s="429">
        <f>IF(C50=0,0,E50/C50)</f>
        <v>0</v>
      </c>
    </row>
    <row r="51" spans="1:7" ht="15" customHeight="1" x14ac:dyDescent="0.25">
      <c r="A51" s="425"/>
      <c r="B51" s="434" t="s">
        <v>268</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213</v>
      </c>
      <c r="B53" s="431" t="s">
        <v>272</v>
      </c>
      <c r="C53" s="440">
        <v>0</v>
      </c>
      <c r="D53" s="440">
        <v>0</v>
      </c>
      <c r="E53" s="440">
        <f>+D53-C53</f>
        <v>0</v>
      </c>
      <c r="F53" s="429">
        <f>IF(C53=0,0,E53/C53)</f>
        <v>0</v>
      </c>
    </row>
    <row r="54" spans="1:7" x14ac:dyDescent="0.2">
      <c r="A54" s="430" t="s">
        <v>215</v>
      </c>
      <c r="B54" s="431" t="s">
        <v>273</v>
      </c>
      <c r="C54" s="440">
        <v>0</v>
      </c>
      <c r="D54" s="440">
        <v>0</v>
      </c>
      <c r="E54" s="440">
        <f>+D54-C54</f>
        <v>0</v>
      </c>
      <c r="F54" s="429">
        <f>IF(C54=0,0,E54/C54)</f>
        <v>0</v>
      </c>
    </row>
    <row r="55" spans="1:7" x14ac:dyDescent="0.2">
      <c r="A55" s="430" t="s">
        <v>217</v>
      </c>
      <c r="B55" s="431" t="s">
        <v>274</v>
      </c>
      <c r="C55" s="440">
        <v>0</v>
      </c>
      <c r="D55" s="440">
        <v>0</v>
      </c>
      <c r="E55" s="440">
        <f>+D55-C55</f>
        <v>0</v>
      </c>
      <c r="F55" s="429">
        <f>IF(C55=0,0,E55/C55)</f>
        <v>0</v>
      </c>
    </row>
    <row r="56" spans="1:7" ht="30" x14ac:dyDescent="0.2">
      <c r="A56" s="430" t="s">
        <v>264</v>
      </c>
      <c r="B56" s="431" t="s">
        <v>275</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276</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REPORTING&amp;RDAY KIMBALL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62</v>
      </c>
      <c r="B4" s="467"/>
      <c r="C4" s="467"/>
      <c r="D4" s="467"/>
    </row>
    <row r="5" spans="1:8" s="30" customFormat="1" ht="15.75" customHeight="1" x14ac:dyDescent="0.25">
      <c r="A5" s="467" t="s">
        <v>63</v>
      </c>
      <c r="B5" s="467"/>
      <c r="C5" s="467"/>
      <c r="D5" s="467"/>
    </row>
    <row r="6" spans="1:8" s="30" customFormat="1" ht="16.5" customHeight="1" thickBot="1" x14ac:dyDescent="0.3">
      <c r="A6" s="32"/>
      <c r="B6" s="464"/>
      <c r="C6" s="464"/>
    </row>
    <row r="7" spans="1:8" ht="15.75" customHeight="1" x14ac:dyDescent="0.25">
      <c r="A7" s="33" t="s">
        <v>64</v>
      </c>
      <c r="B7" s="34" t="s">
        <v>65</v>
      </c>
      <c r="C7" s="35" t="s">
        <v>66</v>
      </c>
      <c r="D7" s="36" t="s">
        <v>67</v>
      </c>
      <c r="E7" s="37"/>
      <c r="F7" s="37"/>
      <c r="G7" s="37"/>
      <c r="H7" s="38"/>
    </row>
    <row r="8" spans="1:8" ht="15.75" customHeight="1" x14ac:dyDescent="0.25">
      <c r="A8" s="40"/>
      <c r="B8" s="41"/>
      <c r="C8" s="42" t="s">
        <v>68</v>
      </c>
      <c r="D8" s="43" t="s">
        <v>69</v>
      </c>
    </row>
    <row r="9" spans="1:8" ht="16.5" customHeight="1" thickBot="1" x14ac:dyDescent="0.3">
      <c r="A9" s="44" t="s">
        <v>5</v>
      </c>
      <c r="B9" s="45" t="s">
        <v>70</v>
      </c>
      <c r="C9" s="46" t="s">
        <v>71</v>
      </c>
      <c r="D9" s="47" t="s">
        <v>72</v>
      </c>
    </row>
    <row r="10" spans="1:8" ht="15.75" customHeight="1" x14ac:dyDescent="0.25">
      <c r="A10" s="48"/>
      <c r="B10" s="49"/>
      <c r="C10" s="49"/>
      <c r="D10" s="50"/>
    </row>
    <row r="11" spans="1:8" ht="15.75" x14ac:dyDescent="0.25">
      <c r="A11" s="51" t="s">
        <v>73</v>
      </c>
      <c r="B11" s="52" t="s">
        <v>0</v>
      </c>
      <c r="C11" s="53"/>
      <c r="D11" s="54"/>
    </row>
    <row r="12" spans="1:8" x14ac:dyDescent="0.2">
      <c r="A12" s="55">
        <v>1</v>
      </c>
      <c r="B12" s="38"/>
      <c r="C12" s="56" t="s">
        <v>74</v>
      </c>
      <c r="D12" s="57">
        <v>-2707529</v>
      </c>
    </row>
    <row r="13" spans="1:8" x14ac:dyDescent="0.2">
      <c r="A13" s="55">
        <v>2</v>
      </c>
      <c r="B13" s="38"/>
      <c r="C13" s="56" t="s">
        <v>75</v>
      </c>
      <c r="D13" s="57">
        <v>3198536</v>
      </c>
    </row>
    <row r="14" spans="1:8" x14ac:dyDescent="0.2">
      <c r="A14" s="55">
        <v>3</v>
      </c>
      <c r="B14" s="38"/>
      <c r="C14" s="56" t="s">
        <v>76</v>
      </c>
      <c r="D14" s="57">
        <v>0</v>
      </c>
    </row>
    <row r="15" spans="1:8" x14ac:dyDescent="0.2">
      <c r="A15" s="55">
        <v>4</v>
      </c>
      <c r="B15" s="38"/>
      <c r="C15" s="56" t="s">
        <v>77</v>
      </c>
      <c r="D15" s="57">
        <v>4347626</v>
      </c>
    </row>
    <row r="16" spans="1:8" ht="15.75" thickBot="1" x14ac:dyDescent="0.25">
      <c r="A16" s="55">
        <v>5</v>
      </c>
      <c r="B16" s="38"/>
      <c r="C16" s="56" t="s">
        <v>78</v>
      </c>
      <c r="D16" s="57">
        <v>479627</v>
      </c>
    </row>
    <row r="17" spans="1:4" ht="16.5" customHeight="1" thickBot="1" x14ac:dyDescent="0.25">
      <c r="A17" s="58"/>
      <c r="B17" s="59"/>
      <c r="C17" s="60" t="s">
        <v>79</v>
      </c>
      <c r="D17" s="61">
        <f>+D16+D15+D14+D13+D12</f>
        <v>5318260</v>
      </c>
    </row>
    <row r="18" spans="1:4" ht="16.5" customHeight="1" x14ac:dyDescent="0.25">
      <c r="A18" s="62"/>
      <c r="B18" s="63"/>
      <c r="C18" s="64"/>
      <c r="D18" s="65"/>
    </row>
    <row r="19" spans="1:4" ht="15.75" x14ac:dyDescent="0.25">
      <c r="A19" s="51" t="s">
        <v>80</v>
      </c>
      <c r="B19" s="52" t="s">
        <v>0</v>
      </c>
      <c r="C19" s="53"/>
      <c r="D19" s="54"/>
    </row>
    <row r="20" spans="1:4" x14ac:dyDescent="0.2">
      <c r="A20" s="55">
        <v>1</v>
      </c>
      <c r="B20" s="38"/>
      <c r="C20" s="56" t="s">
        <v>74</v>
      </c>
      <c r="D20" s="57">
        <v>0</v>
      </c>
    </row>
    <row r="21" spans="1:4" x14ac:dyDescent="0.2">
      <c r="A21" s="55">
        <v>2</v>
      </c>
      <c r="B21" s="38"/>
      <c r="C21" s="56" t="s">
        <v>75</v>
      </c>
      <c r="D21" s="57">
        <v>0</v>
      </c>
    </row>
    <row r="22" spans="1:4" x14ac:dyDescent="0.2">
      <c r="A22" s="55">
        <v>3</v>
      </c>
      <c r="B22" s="38"/>
      <c r="C22" s="56" t="s">
        <v>76</v>
      </c>
      <c r="D22" s="57">
        <v>0</v>
      </c>
    </row>
    <row r="23" spans="1:4" x14ac:dyDescent="0.2">
      <c r="A23" s="55">
        <v>4</v>
      </c>
      <c r="B23" s="38"/>
      <c r="C23" s="56" t="s">
        <v>77</v>
      </c>
      <c r="D23" s="57">
        <v>0</v>
      </c>
    </row>
    <row r="24" spans="1:4" ht="15.75" thickBot="1" x14ac:dyDescent="0.25">
      <c r="A24" s="55">
        <v>5</v>
      </c>
      <c r="B24" s="38"/>
      <c r="C24" s="56" t="s">
        <v>78</v>
      </c>
      <c r="D24" s="57">
        <v>0</v>
      </c>
    </row>
    <row r="25" spans="1:4" ht="16.5" customHeight="1" thickBot="1" x14ac:dyDescent="0.25">
      <c r="A25" s="58"/>
      <c r="B25" s="59"/>
      <c r="C25" s="60" t="s">
        <v>79</v>
      </c>
      <c r="D25" s="61">
        <f>+D24+D23+D22+D21+D20</f>
        <v>0</v>
      </c>
    </row>
    <row r="26" spans="1:4" ht="16.5" customHeight="1" x14ac:dyDescent="0.25">
      <c r="A26" s="62"/>
      <c r="B26" s="63"/>
      <c r="C26" s="64"/>
      <c r="D26" s="65"/>
    </row>
    <row r="27" spans="1:4" ht="15.75" x14ac:dyDescent="0.25">
      <c r="A27" s="51" t="s">
        <v>81</v>
      </c>
      <c r="B27" s="52" t="s">
        <v>35</v>
      </c>
      <c r="C27" s="53"/>
      <c r="D27" s="54"/>
    </row>
    <row r="28" spans="1:4" x14ac:dyDescent="0.2">
      <c r="A28" s="55">
        <v>1</v>
      </c>
      <c r="B28" s="38"/>
      <c r="C28" s="56" t="s">
        <v>74</v>
      </c>
      <c r="D28" s="57">
        <v>1090118</v>
      </c>
    </row>
    <row r="29" spans="1:4" x14ac:dyDescent="0.2">
      <c r="A29" s="55">
        <v>2</v>
      </c>
      <c r="B29" s="38"/>
      <c r="C29" s="56" t="s">
        <v>75</v>
      </c>
      <c r="D29" s="57">
        <v>0</v>
      </c>
    </row>
    <row r="30" spans="1:4" x14ac:dyDescent="0.2">
      <c r="A30" s="55">
        <v>3</v>
      </c>
      <c r="B30" s="38"/>
      <c r="C30" s="56" t="s">
        <v>76</v>
      </c>
      <c r="D30" s="57">
        <v>0</v>
      </c>
    </row>
    <row r="31" spans="1:4" x14ac:dyDescent="0.2">
      <c r="A31" s="55">
        <v>4</v>
      </c>
      <c r="B31" s="38"/>
      <c r="C31" s="56" t="s">
        <v>77</v>
      </c>
      <c r="D31" s="57">
        <v>0</v>
      </c>
    </row>
    <row r="32" spans="1:4" ht="15.75" thickBot="1" x14ac:dyDescent="0.25">
      <c r="A32" s="55">
        <v>5</v>
      </c>
      <c r="B32" s="38"/>
      <c r="C32" s="56" t="s">
        <v>78</v>
      </c>
      <c r="D32" s="57">
        <v>0</v>
      </c>
    </row>
    <row r="33" spans="1:4" ht="16.5" customHeight="1" thickBot="1" x14ac:dyDescent="0.25">
      <c r="A33" s="58"/>
      <c r="B33" s="59"/>
      <c r="C33" s="60" t="s">
        <v>79</v>
      </c>
      <c r="D33" s="61">
        <f>+D32+D31+D30+D29+D28</f>
        <v>1090118</v>
      </c>
    </row>
    <row r="34" spans="1:4" ht="16.5" customHeight="1" x14ac:dyDescent="0.25">
      <c r="A34" s="62"/>
      <c r="B34" s="63"/>
      <c r="C34" s="64"/>
      <c r="D34" s="65"/>
    </row>
    <row r="35" spans="1:4" ht="15.75" x14ac:dyDescent="0.25">
      <c r="A35" s="51" t="s">
        <v>82</v>
      </c>
      <c r="B35" s="52" t="s">
        <v>45</v>
      </c>
      <c r="C35" s="53"/>
      <c r="D35" s="54"/>
    </row>
    <row r="36" spans="1:4" x14ac:dyDescent="0.2">
      <c r="A36" s="55">
        <v>1</v>
      </c>
      <c r="B36" s="38"/>
      <c r="C36" s="56" t="s">
        <v>74</v>
      </c>
      <c r="D36" s="57">
        <v>-479627</v>
      </c>
    </row>
    <row r="37" spans="1:4" x14ac:dyDescent="0.2">
      <c r="A37" s="55">
        <v>2</v>
      </c>
      <c r="B37" s="38"/>
      <c r="C37" s="56" t="s">
        <v>75</v>
      </c>
      <c r="D37" s="57">
        <v>0</v>
      </c>
    </row>
    <row r="38" spans="1:4" x14ac:dyDescent="0.2">
      <c r="A38" s="55">
        <v>3</v>
      </c>
      <c r="B38" s="38"/>
      <c r="C38" s="56" t="s">
        <v>76</v>
      </c>
      <c r="D38" s="57">
        <v>0</v>
      </c>
    </row>
    <row r="39" spans="1:4" x14ac:dyDescent="0.2">
      <c r="A39" s="55">
        <v>4</v>
      </c>
      <c r="B39" s="38"/>
      <c r="C39" s="56" t="s">
        <v>77</v>
      </c>
      <c r="D39" s="57">
        <v>0</v>
      </c>
    </row>
    <row r="40" spans="1:4" ht="15.75" thickBot="1" x14ac:dyDescent="0.25">
      <c r="A40" s="55">
        <v>5</v>
      </c>
      <c r="B40" s="38"/>
      <c r="C40" s="56" t="s">
        <v>78</v>
      </c>
      <c r="D40" s="57">
        <v>0</v>
      </c>
    </row>
    <row r="41" spans="1:4" ht="16.5" customHeight="1" thickBot="1" x14ac:dyDescent="0.25">
      <c r="A41" s="58"/>
      <c r="B41" s="59"/>
      <c r="C41" s="60" t="s">
        <v>79</v>
      </c>
      <c r="D41" s="61">
        <f>+D40+D39+D38+D37+D36</f>
        <v>-479627</v>
      </c>
    </row>
    <row r="42" spans="1:4" ht="16.5" customHeight="1" x14ac:dyDescent="0.25">
      <c r="A42" s="62"/>
      <c r="B42" s="63"/>
      <c r="C42" s="64"/>
      <c r="D42" s="65"/>
    </row>
    <row r="43" spans="1:4" ht="31.5" x14ac:dyDescent="0.25">
      <c r="A43" s="51" t="s">
        <v>83</v>
      </c>
      <c r="B43" s="52" t="s">
        <v>53</v>
      </c>
      <c r="C43" s="53"/>
      <c r="D43" s="54"/>
    </row>
    <row r="44" spans="1:4" x14ac:dyDescent="0.2">
      <c r="A44" s="55">
        <v>1</v>
      </c>
      <c r="B44" s="38"/>
      <c r="C44" s="56" t="s">
        <v>74</v>
      </c>
      <c r="D44" s="57">
        <v>0</v>
      </c>
    </row>
    <row r="45" spans="1:4" x14ac:dyDescent="0.2">
      <c r="A45" s="55">
        <v>2</v>
      </c>
      <c r="B45" s="38"/>
      <c r="C45" s="56" t="s">
        <v>75</v>
      </c>
      <c r="D45" s="57">
        <v>0</v>
      </c>
    </row>
    <row r="46" spans="1:4" x14ac:dyDescent="0.2">
      <c r="A46" s="55">
        <v>3</v>
      </c>
      <c r="B46" s="38"/>
      <c r="C46" s="56" t="s">
        <v>76</v>
      </c>
      <c r="D46" s="57">
        <v>0</v>
      </c>
    </row>
    <row r="47" spans="1:4" x14ac:dyDescent="0.2">
      <c r="A47" s="55">
        <v>4</v>
      </c>
      <c r="B47" s="38"/>
      <c r="C47" s="56" t="s">
        <v>77</v>
      </c>
      <c r="D47" s="57">
        <v>0</v>
      </c>
    </row>
    <row r="48" spans="1:4" ht="15.75" thickBot="1" x14ac:dyDescent="0.25">
      <c r="A48" s="55">
        <v>5</v>
      </c>
      <c r="B48" s="38"/>
      <c r="C48" s="56" t="s">
        <v>78</v>
      </c>
      <c r="D48" s="57">
        <v>0</v>
      </c>
    </row>
    <row r="49" spans="1:4" ht="16.5" customHeight="1" thickBot="1" x14ac:dyDescent="0.25">
      <c r="A49" s="58"/>
      <c r="B49" s="59"/>
      <c r="C49" s="60" t="s">
        <v>79</v>
      </c>
      <c r="D49" s="61">
        <f>+D48+D47+D46+D45+D44</f>
        <v>0</v>
      </c>
    </row>
    <row r="50" spans="1:4" ht="16.5" customHeight="1" thickBot="1" x14ac:dyDescent="0.3">
      <c r="A50" s="62"/>
      <c r="B50" s="63"/>
      <c r="C50" s="64"/>
      <c r="D50" s="65"/>
    </row>
    <row r="51" spans="1:4" ht="16.5" customHeight="1" thickBot="1" x14ac:dyDescent="0.3">
      <c r="A51" s="66"/>
      <c r="B51" s="67" t="s">
        <v>84</v>
      </c>
      <c r="C51" s="60" t="s">
        <v>85</v>
      </c>
      <c r="D51" s="61">
        <f>+D49-D48+D41-D40+D33-D32+D25-D24+D17-D16</f>
        <v>5449124</v>
      </c>
    </row>
    <row r="52" spans="1:4" ht="16.5" customHeight="1" thickBot="1" x14ac:dyDescent="0.3">
      <c r="A52" s="66"/>
      <c r="B52" s="67" t="s">
        <v>78</v>
      </c>
      <c r="C52" s="60"/>
      <c r="D52" s="61">
        <f>+D48+D40+D32+D24+D16</f>
        <v>479627</v>
      </c>
    </row>
    <row r="53" spans="1:4" ht="16.5" customHeight="1" thickBot="1" x14ac:dyDescent="0.3">
      <c r="A53" s="66"/>
      <c r="B53" s="67" t="s">
        <v>86</v>
      </c>
      <c r="C53" s="60" t="s">
        <v>85</v>
      </c>
      <c r="D53" s="61">
        <f>SUM(D51:D52)</f>
        <v>5928751</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REPORTING&amp;RDAY KIMBALL HOSPITAL</oddHeader>
    <oddFooter>&amp;LREPORT 5&amp;C&amp;P OF &amp;N&amp;R&amp;D,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2"/>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62</v>
      </c>
      <c r="B4" s="467"/>
      <c r="C4" s="467"/>
      <c r="D4" s="467"/>
      <c r="E4" s="467"/>
    </row>
    <row r="5" spans="1:5" ht="15.75" customHeight="1" x14ac:dyDescent="0.25">
      <c r="A5" s="467" t="s">
        <v>87</v>
      </c>
      <c r="B5" s="467"/>
      <c r="C5" s="467"/>
      <c r="D5" s="467"/>
      <c r="E5" s="467"/>
    </row>
    <row r="6" spans="1:5" ht="16.5" customHeight="1" thickBot="1" x14ac:dyDescent="0.3">
      <c r="A6" s="69"/>
      <c r="B6" s="69"/>
      <c r="C6" s="31"/>
    </row>
    <row r="7" spans="1:5" ht="15.75" customHeight="1" x14ac:dyDescent="0.25">
      <c r="A7" s="70" t="s">
        <v>64</v>
      </c>
      <c r="B7" s="71" t="s">
        <v>65</v>
      </c>
      <c r="C7" s="72" t="s">
        <v>66</v>
      </c>
      <c r="D7" s="72" t="s">
        <v>67</v>
      </c>
      <c r="E7" s="72" t="s">
        <v>88</v>
      </c>
    </row>
    <row r="8" spans="1:5" ht="31.5" customHeight="1" x14ac:dyDescent="0.25">
      <c r="A8" s="73"/>
      <c r="B8" s="74"/>
      <c r="C8" s="75"/>
      <c r="D8" s="76"/>
      <c r="E8" s="77" t="s">
        <v>89</v>
      </c>
    </row>
    <row r="9" spans="1:5" ht="16.5" customHeight="1" thickBot="1" x14ac:dyDescent="0.3">
      <c r="A9" s="78" t="s">
        <v>5</v>
      </c>
      <c r="B9" s="79" t="s">
        <v>70</v>
      </c>
      <c r="C9" s="80" t="s">
        <v>90</v>
      </c>
      <c r="D9" s="80" t="s">
        <v>91</v>
      </c>
      <c r="E9" s="81" t="s">
        <v>11</v>
      </c>
    </row>
    <row r="10" spans="1:5" ht="15.75" customHeight="1" x14ac:dyDescent="0.25">
      <c r="A10" s="82"/>
      <c r="B10" s="83"/>
      <c r="C10" s="84"/>
      <c r="D10" s="83"/>
      <c r="E10" s="85"/>
    </row>
    <row r="11" spans="1:5" ht="15.75" x14ac:dyDescent="0.25">
      <c r="A11" s="86" t="s">
        <v>92</v>
      </c>
      <c r="B11" s="87" t="s">
        <v>0</v>
      </c>
      <c r="C11" s="53"/>
      <c r="D11" s="53"/>
      <c r="E11" s="88"/>
    </row>
    <row r="12" spans="1:5" ht="31.5" x14ac:dyDescent="0.25">
      <c r="A12" s="89"/>
      <c r="B12" s="90"/>
      <c r="C12" s="91" t="s">
        <v>93</v>
      </c>
      <c r="D12" s="92" t="s">
        <v>94</v>
      </c>
      <c r="E12" s="93">
        <v>21917012</v>
      </c>
    </row>
    <row r="13" spans="1:5" ht="15.75" thickBot="1" x14ac:dyDescent="0.25">
      <c r="A13" s="94">
        <v>1</v>
      </c>
      <c r="B13" s="95"/>
      <c r="C13" s="96" t="s">
        <v>95</v>
      </c>
      <c r="D13" s="97" t="s">
        <v>96</v>
      </c>
      <c r="E13" s="98">
        <v>-21917012</v>
      </c>
    </row>
    <row r="14" spans="1:5" s="68" customFormat="1" ht="16.5" customHeight="1" thickBot="1" x14ac:dyDescent="0.3">
      <c r="A14" s="99"/>
      <c r="B14" s="100"/>
      <c r="C14" s="101" t="s">
        <v>97</v>
      </c>
      <c r="D14" s="92" t="s">
        <v>98</v>
      </c>
      <c r="E14" s="102">
        <f>SUM(E12:E13)</f>
        <v>0</v>
      </c>
    </row>
    <row r="15" spans="1:5" s="68" customFormat="1" ht="15.75" customHeight="1" x14ac:dyDescent="0.2">
      <c r="A15" s="103"/>
      <c r="B15" s="104"/>
      <c r="C15" s="105"/>
      <c r="D15" s="106"/>
      <c r="E15" s="107"/>
    </row>
    <row r="16" spans="1:5" ht="15.75" x14ac:dyDescent="0.25">
      <c r="A16" s="86" t="s">
        <v>99</v>
      </c>
      <c r="B16" s="87" t="s">
        <v>35</v>
      </c>
      <c r="C16" s="53"/>
      <c r="D16" s="53"/>
      <c r="E16" s="88"/>
    </row>
    <row r="17" spans="1:5" ht="31.5" x14ac:dyDescent="0.25">
      <c r="A17" s="89"/>
      <c r="B17" s="90"/>
      <c r="C17" s="91" t="s">
        <v>93</v>
      </c>
      <c r="D17" s="92" t="s">
        <v>94</v>
      </c>
      <c r="E17" s="93">
        <v>0</v>
      </c>
    </row>
    <row r="18" spans="1:5" ht="15.75" thickBot="1" x14ac:dyDescent="0.25">
      <c r="A18" s="94" t="s">
        <v>100</v>
      </c>
      <c r="B18" s="95"/>
      <c r="C18" s="96" t="s">
        <v>101</v>
      </c>
      <c r="D18" s="97" t="s">
        <v>100</v>
      </c>
      <c r="E18" s="98">
        <v>0</v>
      </c>
    </row>
    <row r="19" spans="1:5" s="68" customFormat="1" ht="16.5" customHeight="1" thickBot="1" x14ac:dyDescent="0.3">
      <c r="A19" s="99"/>
      <c r="B19" s="100"/>
      <c r="C19" s="101" t="s">
        <v>97</v>
      </c>
      <c r="D19" s="92" t="s">
        <v>98</v>
      </c>
      <c r="E19" s="102">
        <f>SUM(E17)</f>
        <v>0</v>
      </c>
    </row>
    <row r="20" spans="1:5" s="68" customFormat="1" ht="15.75" customHeight="1" x14ac:dyDescent="0.2">
      <c r="A20" s="103"/>
      <c r="B20" s="104"/>
      <c r="C20" s="105"/>
      <c r="D20" s="106"/>
      <c r="E20" s="107"/>
    </row>
    <row r="21" spans="1:5" ht="15.75" x14ac:dyDescent="0.25">
      <c r="A21" s="86" t="s">
        <v>102</v>
      </c>
      <c r="B21" s="87" t="s">
        <v>45</v>
      </c>
      <c r="C21" s="53"/>
      <c r="D21" s="53"/>
      <c r="E21" s="88"/>
    </row>
    <row r="22" spans="1:5" ht="31.5" x14ac:dyDescent="0.25">
      <c r="A22" s="89"/>
      <c r="B22" s="90"/>
      <c r="C22" s="91" t="s">
        <v>93</v>
      </c>
      <c r="D22" s="92" t="s">
        <v>94</v>
      </c>
      <c r="E22" s="93">
        <v>602000</v>
      </c>
    </row>
    <row r="23" spans="1:5" x14ac:dyDescent="0.2">
      <c r="A23" s="94">
        <v>1</v>
      </c>
      <c r="B23" s="95"/>
      <c r="C23" s="96" t="s">
        <v>103</v>
      </c>
      <c r="D23" s="97" t="s">
        <v>96</v>
      </c>
      <c r="E23" s="98">
        <v>481339</v>
      </c>
    </row>
    <row r="24" spans="1:5" ht="15.75" thickBot="1" x14ac:dyDescent="0.25">
      <c r="A24" s="94">
        <v>2</v>
      </c>
      <c r="B24" s="95"/>
      <c r="C24" s="96" t="s">
        <v>104</v>
      </c>
      <c r="D24" s="97" t="s">
        <v>96</v>
      </c>
      <c r="E24" s="98">
        <v>4075522</v>
      </c>
    </row>
    <row r="25" spans="1:5" s="68" customFormat="1" ht="16.5" customHeight="1" thickBot="1" x14ac:dyDescent="0.3">
      <c r="A25" s="99"/>
      <c r="B25" s="100"/>
      <c r="C25" s="101" t="s">
        <v>97</v>
      </c>
      <c r="D25" s="92" t="s">
        <v>98</v>
      </c>
      <c r="E25" s="102">
        <f>SUM(E22:E24)</f>
        <v>5158861</v>
      </c>
    </row>
    <row r="26" spans="1:5" s="68" customFormat="1" ht="15.75" customHeight="1" x14ac:dyDescent="0.2">
      <c r="A26" s="103"/>
      <c r="B26" s="104"/>
      <c r="C26" s="105"/>
      <c r="D26" s="106"/>
      <c r="E26" s="107"/>
    </row>
    <row r="27" spans="1:5" ht="15.75" x14ac:dyDescent="0.25">
      <c r="A27" s="86" t="s">
        <v>105</v>
      </c>
      <c r="B27" s="87" t="s">
        <v>53</v>
      </c>
      <c r="C27" s="53"/>
      <c r="D27" s="53"/>
      <c r="E27" s="88"/>
    </row>
    <row r="28" spans="1:5" ht="31.5" x14ac:dyDescent="0.25">
      <c r="A28" s="89"/>
      <c r="B28" s="90"/>
      <c r="C28" s="91" t="s">
        <v>93</v>
      </c>
      <c r="D28" s="92" t="s">
        <v>94</v>
      </c>
      <c r="E28" s="93">
        <v>0</v>
      </c>
    </row>
    <row r="29" spans="1:5" ht="15.75" thickBot="1" x14ac:dyDescent="0.25">
      <c r="A29" s="94" t="s">
        <v>100</v>
      </c>
      <c r="B29" s="95"/>
      <c r="C29" s="96" t="s">
        <v>101</v>
      </c>
      <c r="D29" s="97" t="s">
        <v>100</v>
      </c>
      <c r="E29" s="98">
        <v>0</v>
      </c>
    </row>
    <row r="30" spans="1:5" s="68" customFormat="1" ht="16.5" customHeight="1" thickBot="1" x14ac:dyDescent="0.3">
      <c r="A30" s="99"/>
      <c r="B30" s="100"/>
      <c r="C30" s="101" t="s">
        <v>97</v>
      </c>
      <c r="D30" s="92" t="s">
        <v>98</v>
      </c>
      <c r="E30" s="102">
        <f>SUM(E28)</f>
        <v>0</v>
      </c>
    </row>
    <row r="31" spans="1:5" s="68" customFormat="1" ht="15.75" customHeight="1" thickBot="1" x14ac:dyDescent="0.25">
      <c r="A31" s="103"/>
      <c r="B31" s="104"/>
      <c r="C31" s="105"/>
      <c r="D31" s="106"/>
      <c r="E31" s="107"/>
    </row>
    <row r="32" spans="1:5" s="113" customFormat="1" ht="19.5" customHeight="1" thickBot="1" x14ac:dyDescent="0.3">
      <c r="A32" s="108"/>
      <c r="B32" s="109"/>
      <c r="C32" s="110"/>
      <c r="D32" s="111" t="s">
        <v>106</v>
      </c>
      <c r="E32" s="112">
        <f>+E30+E25+E19+E14</f>
        <v>5158861</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REPORTING&amp;RDAY KIMBALL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62</v>
      </c>
      <c r="B4" s="469"/>
      <c r="C4" s="469"/>
      <c r="D4" s="469"/>
      <c r="E4" s="469"/>
      <c r="F4" s="469"/>
    </row>
    <row r="5" spans="1:6" ht="15.75" x14ac:dyDescent="0.25">
      <c r="A5" s="469" t="s">
        <v>107</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108</v>
      </c>
      <c r="C9" s="124" t="s">
        <v>109</v>
      </c>
      <c r="D9" s="124" t="s">
        <v>90</v>
      </c>
      <c r="E9" s="124" t="s">
        <v>91</v>
      </c>
      <c r="F9" s="125" t="s">
        <v>110</v>
      </c>
    </row>
    <row r="10" spans="1:6" s="132" customFormat="1" ht="31.5" x14ac:dyDescent="0.25">
      <c r="A10" s="126"/>
      <c r="B10" s="127"/>
      <c r="C10" s="128"/>
      <c r="D10" s="129" t="s">
        <v>111</v>
      </c>
      <c r="E10" s="130" t="s">
        <v>112</v>
      </c>
      <c r="F10" s="131">
        <v>0</v>
      </c>
    </row>
    <row r="11" spans="1:6" ht="15.75" x14ac:dyDescent="0.25">
      <c r="A11" s="133" t="s">
        <v>92</v>
      </c>
      <c r="B11" s="134" t="s">
        <v>0</v>
      </c>
      <c r="C11" s="135"/>
      <c r="D11" s="136"/>
      <c r="E11" s="136"/>
      <c r="F11" s="137"/>
    </row>
    <row r="12" spans="1:6" ht="15.75" thickBot="1" x14ac:dyDescent="0.25">
      <c r="A12" s="138"/>
      <c r="B12" s="139"/>
      <c r="C12" s="140" t="s">
        <v>100</v>
      </c>
      <c r="D12" s="140" t="s">
        <v>101</v>
      </c>
      <c r="E12" s="141" t="s">
        <v>100</v>
      </c>
      <c r="F12" s="142">
        <v>0</v>
      </c>
    </row>
    <row r="13" spans="1:6" ht="16.5" thickBot="1" x14ac:dyDescent="0.3">
      <c r="A13" s="143"/>
      <c r="B13" s="144"/>
      <c r="C13" s="145"/>
      <c r="D13" s="146" t="s">
        <v>113</v>
      </c>
      <c r="E13" s="147" t="s">
        <v>114</v>
      </c>
      <c r="F13" s="148">
        <v>0</v>
      </c>
    </row>
    <row r="14" spans="1:6" ht="15.75" x14ac:dyDescent="0.25">
      <c r="A14" s="149"/>
      <c r="B14" s="150"/>
      <c r="C14" s="151"/>
      <c r="D14" s="152"/>
      <c r="E14" s="153"/>
      <c r="F14" s="154"/>
    </row>
    <row r="15" spans="1:6" ht="15.75" x14ac:dyDescent="0.25">
      <c r="A15" s="133" t="s">
        <v>99</v>
      </c>
      <c r="B15" s="134" t="s">
        <v>35</v>
      </c>
      <c r="C15" s="135"/>
      <c r="D15" s="136"/>
      <c r="E15" s="136"/>
      <c r="F15" s="137"/>
    </row>
    <row r="16" spans="1:6" ht="15.75" thickBot="1" x14ac:dyDescent="0.25">
      <c r="A16" s="138"/>
      <c r="B16" s="139"/>
      <c r="C16" s="140" t="s">
        <v>100</v>
      </c>
      <c r="D16" s="140" t="s">
        <v>101</v>
      </c>
      <c r="E16" s="141" t="s">
        <v>100</v>
      </c>
      <c r="F16" s="142">
        <v>0</v>
      </c>
    </row>
    <row r="17" spans="1:6" ht="16.5" thickBot="1" x14ac:dyDescent="0.3">
      <c r="A17" s="143"/>
      <c r="B17" s="144"/>
      <c r="C17" s="145"/>
      <c r="D17" s="146" t="s">
        <v>113</v>
      </c>
      <c r="E17" s="147" t="s">
        <v>114</v>
      </c>
      <c r="F17" s="148">
        <v>0</v>
      </c>
    </row>
    <row r="18" spans="1:6" ht="15.75" x14ac:dyDescent="0.25">
      <c r="A18" s="149"/>
      <c r="B18" s="150"/>
      <c r="C18" s="151"/>
      <c r="D18" s="152"/>
      <c r="E18" s="153"/>
      <c r="F18" s="154"/>
    </row>
    <row r="19" spans="1:6" ht="15.75" x14ac:dyDescent="0.25">
      <c r="A19" s="133" t="s">
        <v>102</v>
      </c>
      <c r="B19" s="134" t="s">
        <v>45</v>
      </c>
      <c r="C19" s="135"/>
      <c r="D19" s="136"/>
      <c r="E19" s="136"/>
      <c r="F19" s="137"/>
    </row>
    <row r="20" spans="1:6" ht="15.75" thickBot="1" x14ac:dyDescent="0.25">
      <c r="A20" s="138"/>
      <c r="B20" s="139"/>
      <c r="C20" s="140" t="s">
        <v>100</v>
      </c>
      <c r="D20" s="140" t="s">
        <v>101</v>
      </c>
      <c r="E20" s="141" t="s">
        <v>100</v>
      </c>
      <c r="F20" s="142">
        <v>0</v>
      </c>
    </row>
    <row r="21" spans="1:6" ht="16.5" thickBot="1" x14ac:dyDescent="0.3">
      <c r="A21" s="143"/>
      <c r="B21" s="144"/>
      <c r="C21" s="145"/>
      <c r="D21" s="146" t="s">
        <v>113</v>
      </c>
      <c r="E21" s="147" t="s">
        <v>114</v>
      </c>
      <c r="F21" s="148">
        <v>0</v>
      </c>
    </row>
    <row r="22" spans="1:6" ht="15.75" x14ac:dyDescent="0.25">
      <c r="A22" s="149"/>
      <c r="B22" s="150"/>
      <c r="C22" s="151"/>
      <c r="D22" s="152"/>
      <c r="E22" s="153"/>
      <c r="F22" s="154"/>
    </row>
    <row r="23" spans="1:6" ht="15.75" x14ac:dyDescent="0.25">
      <c r="A23" s="133" t="s">
        <v>105</v>
      </c>
      <c r="B23" s="134" t="s">
        <v>53</v>
      </c>
      <c r="C23" s="135"/>
      <c r="D23" s="136"/>
      <c r="E23" s="136"/>
      <c r="F23" s="137"/>
    </row>
    <row r="24" spans="1:6" ht="15.75" thickBot="1" x14ac:dyDescent="0.25">
      <c r="A24" s="138"/>
      <c r="B24" s="139"/>
      <c r="C24" s="140" t="s">
        <v>100</v>
      </c>
      <c r="D24" s="140" t="s">
        <v>101</v>
      </c>
      <c r="E24" s="141" t="s">
        <v>100</v>
      </c>
      <c r="F24" s="142">
        <v>0</v>
      </c>
    </row>
    <row r="25" spans="1:6" ht="16.5" thickBot="1" x14ac:dyDescent="0.3">
      <c r="A25" s="143"/>
      <c r="B25" s="144"/>
      <c r="C25" s="145"/>
      <c r="D25" s="146" t="s">
        <v>113</v>
      </c>
      <c r="E25" s="147" t="s">
        <v>114</v>
      </c>
      <c r="F25" s="148">
        <v>0</v>
      </c>
    </row>
    <row r="26" spans="1:6" ht="15.75" x14ac:dyDescent="0.25">
      <c r="A26" s="149"/>
      <c r="B26" s="150"/>
      <c r="C26" s="151"/>
      <c r="D26" s="152"/>
      <c r="E26" s="153"/>
      <c r="F26" s="154"/>
    </row>
    <row r="27" spans="1:6" ht="32.25" thickBot="1" x14ac:dyDescent="0.3">
      <c r="A27" s="155"/>
      <c r="B27" s="156"/>
      <c r="C27" s="156"/>
      <c r="D27" s="157" t="s">
        <v>115</v>
      </c>
      <c r="E27" s="158" t="s">
        <v>114</v>
      </c>
      <c r="F27" s="159">
        <f>+F25+F21+F17+F13+F10</f>
        <v>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REPORTING&amp;RDAY KIMBALL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62</v>
      </c>
      <c r="B4" s="471"/>
      <c r="C4" s="471"/>
      <c r="D4" s="471"/>
    </row>
    <row r="5" spans="1:5" x14ac:dyDescent="0.2">
      <c r="A5" s="471" t="s">
        <v>116</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117</v>
      </c>
      <c r="C8" s="169"/>
      <c r="D8" s="170"/>
    </row>
    <row r="9" spans="1:5" ht="14.25" customHeight="1" thickBot="1" x14ac:dyDescent="0.25">
      <c r="A9" s="172" t="s">
        <v>5</v>
      </c>
      <c r="B9" s="173" t="s">
        <v>118</v>
      </c>
      <c r="C9" s="174" t="s">
        <v>110</v>
      </c>
      <c r="D9" s="175" t="s">
        <v>91</v>
      </c>
    </row>
    <row r="10" spans="1:5" x14ac:dyDescent="0.2">
      <c r="A10" s="176"/>
      <c r="B10" s="177"/>
      <c r="C10" s="178"/>
      <c r="D10" s="179"/>
    </row>
    <row r="11" spans="1:5" x14ac:dyDescent="0.2">
      <c r="A11" s="180" t="s">
        <v>92</v>
      </c>
      <c r="B11" s="181" t="s">
        <v>0</v>
      </c>
      <c r="C11" s="182"/>
      <c r="D11" s="183"/>
    </row>
    <row r="12" spans="1:5" ht="15.75" thickBot="1" x14ac:dyDescent="0.25">
      <c r="A12" s="184">
        <v>0</v>
      </c>
      <c r="B12" s="185" t="s">
        <v>101</v>
      </c>
      <c r="C12" s="186">
        <v>0</v>
      </c>
      <c r="D12" s="187" t="s">
        <v>100</v>
      </c>
    </row>
    <row r="13" spans="1:5" ht="13.5" customHeight="1" thickBot="1" x14ac:dyDescent="0.25">
      <c r="A13" s="188"/>
      <c r="B13" s="189" t="s">
        <v>119</v>
      </c>
      <c r="C13" s="190">
        <v>0</v>
      </c>
      <c r="D13" s="191" t="s">
        <v>114</v>
      </c>
    </row>
    <row r="14" spans="1:5" ht="14.25" customHeight="1" x14ac:dyDescent="0.2">
      <c r="A14" s="192"/>
      <c r="B14" s="193"/>
      <c r="C14" s="194"/>
      <c r="D14" s="195"/>
    </row>
    <row r="15" spans="1:5" x14ac:dyDescent="0.2">
      <c r="A15" s="180" t="s">
        <v>99</v>
      </c>
      <c r="B15" s="181" t="s">
        <v>35</v>
      </c>
      <c r="C15" s="182"/>
      <c r="D15" s="183"/>
    </row>
    <row r="16" spans="1:5" ht="15.75" thickBot="1" x14ac:dyDescent="0.25">
      <c r="A16" s="184">
        <v>0</v>
      </c>
      <c r="B16" s="185" t="s">
        <v>101</v>
      </c>
      <c r="C16" s="186">
        <v>0</v>
      </c>
      <c r="D16" s="187" t="s">
        <v>100</v>
      </c>
    </row>
    <row r="17" spans="1:4" ht="13.5" customHeight="1" thickBot="1" x14ac:dyDescent="0.25">
      <c r="A17" s="188"/>
      <c r="B17" s="189" t="s">
        <v>119</v>
      </c>
      <c r="C17" s="190">
        <v>0</v>
      </c>
      <c r="D17" s="191" t="s">
        <v>114</v>
      </c>
    </row>
    <row r="18" spans="1:4" ht="14.25" customHeight="1" x14ac:dyDescent="0.2">
      <c r="A18" s="192"/>
      <c r="B18" s="193"/>
      <c r="C18" s="194"/>
      <c r="D18" s="195"/>
    </row>
    <row r="19" spans="1:4" x14ac:dyDescent="0.2">
      <c r="A19" s="180" t="s">
        <v>102</v>
      </c>
      <c r="B19" s="181" t="s">
        <v>45</v>
      </c>
      <c r="C19" s="182"/>
      <c r="D19" s="183"/>
    </row>
    <row r="20" spans="1:4" ht="15.75" thickBot="1" x14ac:dyDescent="0.25">
      <c r="A20" s="184">
        <v>0</v>
      </c>
      <c r="B20" s="185" t="s">
        <v>101</v>
      </c>
      <c r="C20" s="186">
        <v>0</v>
      </c>
      <c r="D20" s="187" t="s">
        <v>100</v>
      </c>
    </row>
    <row r="21" spans="1:4" ht="13.5" customHeight="1" thickBot="1" x14ac:dyDescent="0.25">
      <c r="A21" s="188"/>
      <c r="B21" s="189" t="s">
        <v>119</v>
      </c>
      <c r="C21" s="190">
        <v>0</v>
      </c>
      <c r="D21" s="191" t="s">
        <v>114</v>
      </c>
    </row>
    <row r="22" spans="1:4" ht="14.25" customHeight="1" x14ac:dyDescent="0.2">
      <c r="A22" s="192"/>
      <c r="B22" s="193"/>
      <c r="C22" s="194"/>
      <c r="D22" s="195"/>
    </row>
    <row r="23" spans="1:4" x14ac:dyDescent="0.2">
      <c r="A23" s="180" t="s">
        <v>105</v>
      </c>
      <c r="B23" s="181" t="s">
        <v>53</v>
      </c>
      <c r="C23" s="182"/>
      <c r="D23" s="183"/>
    </row>
    <row r="24" spans="1:4" ht="15.75" thickBot="1" x14ac:dyDescent="0.25">
      <c r="A24" s="184">
        <v>0</v>
      </c>
      <c r="B24" s="185" t="s">
        <v>101</v>
      </c>
      <c r="C24" s="186">
        <v>0</v>
      </c>
      <c r="D24" s="187" t="s">
        <v>100</v>
      </c>
    </row>
    <row r="25" spans="1:4" ht="13.5" customHeight="1" thickBot="1" x14ac:dyDescent="0.25">
      <c r="A25" s="188"/>
      <c r="B25" s="189" t="s">
        <v>119</v>
      </c>
      <c r="C25" s="190">
        <v>0</v>
      </c>
      <c r="D25" s="191" t="s">
        <v>114</v>
      </c>
    </row>
    <row r="26" spans="1:4" ht="14.25" customHeight="1" x14ac:dyDescent="0.2">
      <c r="A26" s="192"/>
      <c r="B26" s="193"/>
      <c r="C26" s="194"/>
      <c r="D26" s="195"/>
    </row>
    <row r="27" spans="1:4" ht="13.5" customHeight="1" thickBot="1" x14ac:dyDescent="0.25">
      <c r="B27" s="196" t="s">
        <v>120</v>
      </c>
      <c r="C27" s="197">
        <f>+C25+C21+C17+C13</f>
        <v>0</v>
      </c>
      <c r="D27" s="198" t="s">
        <v>114</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REPORTING&amp;RDAY KIMBALL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62</v>
      </c>
      <c r="B4" s="471"/>
      <c r="C4" s="471"/>
      <c r="D4" s="471"/>
    </row>
    <row r="5" spans="1:4" x14ac:dyDescent="0.2">
      <c r="A5" s="471" t="s">
        <v>121</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117</v>
      </c>
      <c r="C8" s="204"/>
      <c r="D8" s="205"/>
    </row>
    <row r="9" spans="1:4" ht="14.25" customHeight="1" thickBot="1" x14ac:dyDescent="0.25">
      <c r="A9" s="206" t="s">
        <v>5</v>
      </c>
      <c r="B9" s="207" t="s">
        <v>122</v>
      </c>
      <c r="C9" s="208" t="s">
        <v>110</v>
      </c>
      <c r="D9" s="209" t="s">
        <v>123</v>
      </c>
    </row>
    <row r="10" spans="1:4" x14ac:dyDescent="0.2">
      <c r="A10" s="176"/>
      <c r="B10" s="179"/>
      <c r="C10" s="179"/>
      <c r="D10" s="178"/>
    </row>
    <row r="11" spans="1:4" x14ac:dyDescent="0.2">
      <c r="A11" s="210" t="s">
        <v>92</v>
      </c>
      <c r="B11" s="181" t="s">
        <v>0</v>
      </c>
      <c r="C11" s="179"/>
      <c r="D11" s="211"/>
    </row>
    <row r="12" spans="1:4" ht="13.5" thickBot="1" x14ac:dyDescent="0.25">
      <c r="A12" s="212">
        <v>0</v>
      </c>
      <c r="B12" s="213" t="s">
        <v>101</v>
      </c>
      <c r="C12" s="214">
        <v>0</v>
      </c>
      <c r="D12" s="215" t="s">
        <v>124</v>
      </c>
    </row>
    <row r="13" spans="1:4" ht="13.5" customHeight="1" thickBot="1" x14ac:dyDescent="0.25">
      <c r="A13" s="216"/>
      <c r="B13" s="217" t="s">
        <v>79</v>
      </c>
      <c r="C13" s="218">
        <v>0</v>
      </c>
      <c r="D13" s="219"/>
    </row>
    <row r="14" spans="1:4" ht="14.25" customHeight="1" x14ac:dyDescent="0.2">
      <c r="A14" s="220"/>
      <c r="B14" s="221"/>
      <c r="C14" s="222"/>
      <c r="D14" s="223"/>
    </row>
    <row r="15" spans="1:4" x14ac:dyDescent="0.2">
      <c r="A15" s="210" t="s">
        <v>99</v>
      </c>
      <c r="B15" s="181" t="s">
        <v>35</v>
      </c>
      <c r="C15" s="179"/>
      <c r="D15" s="211"/>
    </row>
    <row r="16" spans="1:4" ht="13.5" thickBot="1" x14ac:dyDescent="0.25">
      <c r="A16" s="212">
        <v>0</v>
      </c>
      <c r="B16" s="213" t="s">
        <v>101</v>
      </c>
      <c r="C16" s="214">
        <v>0</v>
      </c>
      <c r="D16" s="215" t="s">
        <v>124</v>
      </c>
    </row>
    <row r="17" spans="1:4" ht="13.5" customHeight="1" thickBot="1" x14ac:dyDescent="0.25">
      <c r="A17" s="216"/>
      <c r="B17" s="217" t="s">
        <v>79</v>
      </c>
      <c r="C17" s="218">
        <v>0</v>
      </c>
      <c r="D17" s="219"/>
    </row>
    <row r="18" spans="1:4" ht="14.25" customHeight="1" x14ac:dyDescent="0.2">
      <c r="A18" s="220"/>
      <c r="B18" s="221"/>
      <c r="C18" s="222"/>
      <c r="D18" s="223"/>
    </row>
    <row r="19" spans="1:4" x14ac:dyDescent="0.2">
      <c r="A19" s="210" t="s">
        <v>102</v>
      </c>
      <c r="B19" s="181" t="s">
        <v>45</v>
      </c>
      <c r="C19" s="179"/>
      <c r="D19" s="211"/>
    </row>
    <row r="20" spans="1:4" ht="13.5" thickBot="1" x14ac:dyDescent="0.25">
      <c r="A20" s="212">
        <v>0</v>
      </c>
      <c r="B20" s="213" t="s">
        <v>101</v>
      </c>
      <c r="C20" s="214">
        <v>0</v>
      </c>
      <c r="D20" s="215" t="s">
        <v>124</v>
      </c>
    </row>
    <row r="21" spans="1:4" ht="13.5" customHeight="1" thickBot="1" x14ac:dyDescent="0.25">
      <c r="A21" s="216"/>
      <c r="B21" s="217" t="s">
        <v>79</v>
      </c>
      <c r="C21" s="218">
        <v>0</v>
      </c>
      <c r="D21" s="219"/>
    </row>
    <row r="22" spans="1:4" ht="14.25" customHeight="1" x14ac:dyDescent="0.2">
      <c r="A22" s="220"/>
      <c r="B22" s="221"/>
      <c r="C22" s="222"/>
      <c r="D22" s="223"/>
    </row>
    <row r="23" spans="1:4" x14ac:dyDescent="0.2">
      <c r="A23" s="210" t="s">
        <v>105</v>
      </c>
      <c r="B23" s="181" t="s">
        <v>53</v>
      </c>
      <c r="C23" s="179"/>
      <c r="D23" s="211"/>
    </row>
    <row r="24" spans="1:4" ht="13.5" thickBot="1" x14ac:dyDescent="0.25">
      <c r="A24" s="212">
        <v>0</v>
      </c>
      <c r="B24" s="213" t="s">
        <v>101</v>
      </c>
      <c r="C24" s="214">
        <v>0</v>
      </c>
      <c r="D24" s="215" t="s">
        <v>124</v>
      </c>
    </row>
    <row r="25" spans="1:4" ht="13.5" customHeight="1" thickBot="1" x14ac:dyDescent="0.25">
      <c r="A25" s="216"/>
      <c r="B25" s="217" t="s">
        <v>79</v>
      </c>
      <c r="C25" s="218">
        <v>0</v>
      </c>
      <c r="D25" s="219"/>
    </row>
    <row r="26" spans="1:4" ht="14.25" customHeight="1" x14ac:dyDescent="0.2">
      <c r="A26" s="220"/>
      <c r="B26" s="221"/>
      <c r="C26" s="222"/>
      <c r="D26" s="223"/>
    </row>
    <row r="27" spans="1:4" ht="13.5" customHeight="1" thickBot="1" x14ac:dyDescent="0.25">
      <c r="A27" s="224"/>
      <c r="B27" s="225" t="s">
        <v>106</v>
      </c>
      <c r="C27" s="226">
        <f>+C25+C21+C17+C13</f>
        <v>0</v>
      </c>
      <c r="D27"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REPORTING&amp;RDAY KIMBALL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62</v>
      </c>
      <c r="B4" s="474"/>
      <c r="C4" s="474"/>
      <c r="D4" s="474"/>
      <c r="E4" s="474"/>
      <c r="F4" s="474"/>
    </row>
    <row r="5" spans="1:6" s="229" customFormat="1" x14ac:dyDescent="0.2">
      <c r="A5" s="474" t="s">
        <v>125</v>
      </c>
      <c r="B5" s="474"/>
      <c r="C5" s="474"/>
      <c r="D5" s="474"/>
      <c r="E5" s="474"/>
      <c r="F5" s="474"/>
    </row>
    <row r="6" spans="1:6" s="229" customFormat="1" x14ac:dyDescent="0.2">
      <c r="A6" s="474" t="s">
        <v>126</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127</v>
      </c>
      <c r="D9" s="238" t="s">
        <v>128</v>
      </c>
      <c r="E9" s="239" t="s">
        <v>129</v>
      </c>
      <c r="F9" s="240" t="s">
        <v>130</v>
      </c>
    </row>
    <row r="10" spans="1:6" x14ac:dyDescent="0.2">
      <c r="A10" s="242"/>
      <c r="B10" s="243"/>
      <c r="C10" s="244"/>
      <c r="D10" s="245"/>
      <c r="E10" s="179"/>
      <c r="F10" s="178"/>
    </row>
    <row r="11" spans="1:6" ht="17.25" customHeight="1" thickBot="1" x14ac:dyDescent="0.25">
      <c r="A11" s="172" t="s">
        <v>73</v>
      </c>
      <c r="B11" s="246" t="s">
        <v>131</v>
      </c>
      <c r="C11" s="247"/>
      <c r="D11" s="247"/>
      <c r="E11" s="247"/>
      <c r="F11" s="248"/>
    </row>
    <row r="12" spans="1:6" ht="15.75" customHeight="1" x14ac:dyDescent="0.2">
      <c r="A12" s="249"/>
      <c r="B12" s="250" t="s">
        <v>132</v>
      </c>
      <c r="C12" s="251">
        <v>0</v>
      </c>
      <c r="D12" s="251">
        <v>0</v>
      </c>
      <c r="E12" s="251">
        <f t="shared" ref="E12:E18" si="0">D12-C12</f>
        <v>0</v>
      </c>
      <c r="F12" s="252">
        <f t="shared" ref="F12:F18" si="1">IF(C12=0,0,E12/C12)</f>
        <v>0</v>
      </c>
    </row>
    <row r="13" spans="1:6" x14ac:dyDescent="0.2">
      <c r="A13" s="253">
        <v>1</v>
      </c>
      <c r="B13" s="254" t="s">
        <v>133</v>
      </c>
      <c r="C13" s="255">
        <v>0</v>
      </c>
      <c r="D13" s="255">
        <v>0</v>
      </c>
      <c r="E13" s="255">
        <f t="shared" si="0"/>
        <v>0</v>
      </c>
      <c r="F13" s="256">
        <f t="shared" si="1"/>
        <v>0</v>
      </c>
    </row>
    <row r="14" spans="1:6" x14ac:dyDescent="0.2">
      <c r="A14" s="253">
        <v>2</v>
      </c>
      <c r="B14" s="254" t="s">
        <v>134</v>
      </c>
      <c r="C14" s="255">
        <v>0</v>
      </c>
      <c r="D14" s="255">
        <v>0</v>
      </c>
      <c r="E14" s="255">
        <f t="shared" si="0"/>
        <v>0</v>
      </c>
      <c r="F14" s="256">
        <f t="shared" si="1"/>
        <v>0</v>
      </c>
    </row>
    <row r="15" spans="1:6" x14ac:dyDescent="0.2">
      <c r="A15" s="253">
        <v>3</v>
      </c>
      <c r="B15" s="254" t="s">
        <v>135</v>
      </c>
      <c r="C15" s="255">
        <v>0</v>
      </c>
      <c r="D15" s="255">
        <v>0</v>
      </c>
      <c r="E15" s="255">
        <f t="shared" si="0"/>
        <v>0</v>
      </c>
      <c r="F15" s="256">
        <f t="shared" si="1"/>
        <v>0</v>
      </c>
    </row>
    <row r="16" spans="1:6" x14ac:dyDescent="0.2">
      <c r="A16" s="253">
        <v>4</v>
      </c>
      <c r="B16" s="254" t="s">
        <v>136</v>
      </c>
      <c r="C16" s="255">
        <v>0</v>
      </c>
      <c r="D16" s="255">
        <v>0</v>
      </c>
      <c r="E16" s="255">
        <f t="shared" si="0"/>
        <v>0</v>
      </c>
      <c r="F16" s="256">
        <f t="shared" si="1"/>
        <v>0</v>
      </c>
    </row>
    <row r="17" spans="1:6" x14ac:dyDescent="0.2">
      <c r="A17" s="257"/>
      <c r="B17" s="258" t="s">
        <v>137</v>
      </c>
      <c r="C17" s="259">
        <f>C12+(C13+C14-C15+C16)</f>
        <v>0</v>
      </c>
      <c r="D17" s="259">
        <f>D12+(D13+D14-D15+D16)</f>
        <v>0</v>
      </c>
      <c r="E17" s="259">
        <f t="shared" si="0"/>
        <v>0</v>
      </c>
      <c r="F17" s="260">
        <f t="shared" si="1"/>
        <v>0</v>
      </c>
    </row>
    <row r="18" spans="1:6" x14ac:dyDescent="0.2">
      <c r="A18" s="261">
        <v>5</v>
      </c>
      <c r="B18" s="262" t="s">
        <v>138</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80</v>
      </c>
      <c r="B20" s="246" t="s">
        <v>139</v>
      </c>
      <c r="C20" s="247"/>
      <c r="D20" s="247"/>
      <c r="E20" s="247"/>
      <c r="F20" s="248"/>
    </row>
    <row r="21" spans="1:6" ht="15.75" customHeight="1" x14ac:dyDescent="0.2">
      <c r="A21" s="249"/>
      <c r="B21" s="250" t="s">
        <v>132</v>
      </c>
      <c r="C21" s="251">
        <v>0</v>
      </c>
      <c r="D21" s="251">
        <v>0</v>
      </c>
      <c r="E21" s="251">
        <f t="shared" ref="E21:E27" si="2">D21-C21</f>
        <v>0</v>
      </c>
      <c r="F21" s="252">
        <f t="shared" ref="F21:F27" si="3">IF(C21=0,0,E21/C21)</f>
        <v>0</v>
      </c>
    </row>
    <row r="22" spans="1:6" x14ac:dyDescent="0.2">
      <c r="A22" s="253">
        <v>1</v>
      </c>
      <c r="B22" s="254" t="s">
        <v>133</v>
      </c>
      <c r="C22" s="255">
        <v>0</v>
      </c>
      <c r="D22" s="255">
        <v>0</v>
      </c>
      <c r="E22" s="255">
        <f t="shared" si="2"/>
        <v>0</v>
      </c>
      <c r="F22" s="256">
        <f t="shared" si="3"/>
        <v>0</v>
      </c>
    </row>
    <row r="23" spans="1:6" x14ac:dyDescent="0.2">
      <c r="A23" s="253">
        <v>2</v>
      </c>
      <c r="B23" s="254" t="s">
        <v>134</v>
      </c>
      <c r="C23" s="255">
        <v>0</v>
      </c>
      <c r="D23" s="255">
        <v>0</v>
      </c>
      <c r="E23" s="255">
        <f t="shared" si="2"/>
        <v>0</v>
      </c>
      <c r="F23" s="256">
        <f t="shared" si="3"/>
        <v>0</v>
      </c>
    </row>
    <row r="24" spans="1:6" x14ac:dyDescent="0.2">
      <c r="A24" s="253">
        <v>3</v>
      </c>
      <c r="B24" s="254" t="s">
        <v>135</v>
      </c>
      <c r="C24" s="255">
        <v>0</v>
      </c>
      <c r="D24" s="255">
        <v>0</v>
      </c>
      <c r="E24" s="255">
        <f t="shared" si="2"/>
        <v>0</v>
      </c>
      <c r="F24" s="256">
        <f t="shared" si="3"/>
        <v>0</v>
      </c>
    </row>
    <row r="25" spans="1:6" x14ac:dyDescent="0.2">
      <c r="A25" s="253">
        <v>4</v>
      </c>
      <c r="B25" s="254" t="s">
        <v>136</v>
      </c>
      <c r="C25" s="255">
        <v>0</v>
      </c>
      <c r="D25" s="255">
        <v>0</v>
      </c>
      <c r="E25" s="255">
        <f t="shared" si="2"/>
        <v>0</v>
      </c>
      <c r="F25" s="256">
        <f t="shared" si="3"/>
        <v>0</v>
      </c>
    </row>
    <row r="26" spans="1:6" x14ac:dyDescent="0.2">
      <c r="A26" s="257"/>
      <c r="B26" s="258" t="s">
        <v>137</v>
      </c>
      <c r="C26" s="259">
        <f>C21+(C22+C23-C24+C25)</f>
        <v>0</v>
      </c>
      <c r="D26" s="259">
        <f>D21+(D22+D23-D24+D25)</f>
        <v>0</v>
      </c>
      <c r="E26" s="259">
        <f t="shared" si="2"/>
        <v>0</v>
      </c>
      <c r="F26" s="260">
        <f t="shared" si="3"/>
        <v>0</v>
      </c>
    </row>
    <row r="27" spans="1:6" x14ac:dyDescent="0.2">
      <c r="A27" s="261">
        <v>5</v>
      </c>
      <c r="B27" s="262" t="s">
        <v>138</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81</v>
      </c>
      <c r="B29" s="246" t="s">
        <v>140</v>
      </c>
      <c r="C29" s="247"/>
      <c r="D29" s="247"/>
      <c r="E29" s="247"/>
      <c r="F29" s="248"/>
    </row>
    <row r="30" spans="1:6" ht="15.75" customHeight="1" x14ac:dyDescent="0.2">
      <c r="A30" s="249"/>
      <c r="B30" s="250" t="s">
        <v>132</v>
      </c>
      <c r="C30" s="251">
        <v>0</v>
      </c>
      <c r="D30" s="251">
        <v>0</v>
      </c>
      <c r="E30" s="251">
        <f t="shared" ref="E30:E36" si="4">D30-C30</f>
        <v>0</v>
      </c>
      <c r="F30" s="252">
        <f t="shared" ref="F30:F36" si="5">IF(C30=0,0,E30/C30)</f>
        <v>0</v>
      </c>
    </row>
    <row r="31" spans="1:6" x14ac:dyDescent="0.2">
      <c r="A31" s="253">
        <v>1</v>
      </c>
      <c r="B31" s="254" t="s">
        <v>133</v>
      </c>
      <c r="C31" s="255">
        <v>0</v>
      </c>
      <c r="D31" s="255">
        <v>0</v>
      </c>
      <c r="E31" s="255">
        <f t="shared" si="4"/>
        <v>0</v>
      </c>
      <c r="F31" s="256">
        <f t="shared" si="5"/>
        <v>0</v>
      </c>
    </row>
    <row r="32" spans="1:6" x14ac:dyDescent="0.2">
      <c r="A32" s="253">
        <v>2</v>
      </c>
      <c r="B32" s="254" t="s">
        <v>134</v>
      </c>
      <c r="C32" s="255">
        <v>0</v>
      </c>
      <c r="D32" s="255">
        <v>0</v>
      </c>
      <c r="E32" s="255">
        <f t="shared" si="4"/>
        <v>0</v>
      </c>
      <c r="F32" s="256">
        <f t="shared" si="5"/>
        <v>0</v>
      </c>
    </row>
    <row r="33" spans="1:6" x14ac:dyDescent="0.2">
      <c r="A33" s="253">
        <v>3</v>
      </c>
      <c r="B33" s="254" t="s">
        <v>135</v>
      </c>
      <c r="C33" s="255">
        <v>0</v>
      </c>
      <c r="D33" s="255">
        <v>0</v>
      </c>
      <c r="E33" s="255">
        <f t="shared" si="4"/>
        <v>0</v>
      </c>
      <c r="F33" s="256">
        <f t="shared" si="5"/>
        <v>0</v>
      </c>
    </row>
    <row r="34" spans="1:6" x14ac:dyDescent="0.2">
      <c r="A34" s="253">
        <v>4</v>
      </c>
      <c r="B34" s="254" t="s">
        <v>136</v>
      </c>
      <c r="C34" s="255">
        <v>0</v>
      </c>
      <c r="D34" s="255">
        <v>0</v>
      </c>
      <c r="E34" s="255">
        <f t="shared" si="4"/>
        <v>0</v>
      </c>
      <c r="F34" s="256">
        <f t="shared" si="5"/>
        <v>0</v>
      </c>
    </row>
    <row r="35" spans="1:6" x14ac:dyDescent="0.2">
      <c r="A35" s="257"/>
      <c r="B35" s="258" t="s">
        <v>137</v>
      </c>
      <c r="C35" s="259">
        <f>C30+(C31+C32-C33+C34)</f>
        <v>0</v>
      </c>
      <c r="D35" s="259">
        <f>D30+(D31+D32-D33+D34)</f>
        <v>0</v>
      </c>
      <c r="E35" s="259">
        <f t="shared" si="4"/>
        <v>0</v>
      </c>
      <c r="F35" s="260">
        <f t="shared" si="5"/>
        <v>0</v>
      </c>
    </row>
    <row r="36" spans="1:6" x14ac:dyDescent="0.2">
      <c r="A36" s="261">
        <v>5</v>
      </c>
      <c r="B36" s="262" t="s">
        <v>138</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REPORTING&amp;R&amp;10DAY KIMBALL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141</v>
      </c>
      <c r="B4" s="481"/>
      <c r="C4" s="482"/>
    </row>
    <row r="5" spans="1:4" ht="12.75" customHeight="1" thickBot="1" x14ac:dyDescent="0.3">
      <c r="A5" s="483"/>
      <c r="B5" s="484"/>
      <c r="C5" s="485"/>
    </row>
    <row r="6" spans="1:4" ht="15.75" customHeight="1" thickBot="1" x14ac:dyDescent="0.3">
      <c r="A6" s="486" t="s">
        <v>142</v>
      </c>
      <c r="B6" s="487"/>
      <c r="C6" s="488"/>
    </row>
    <row r="7" spans="1:4" ht="15.75" customHeight="1" thickBot="1" x14ac:dyDescent="0.3">
      <c r="A7" s="271">
        <v>-1</v>
      </c>
      <c r="B7" s="272">
        <v>-2</v>
      </c>
      <c r="C7" s="272">
        <v>-3</v>
      </c>
    </row>
    <row r="8" spans="1:4" ht="16.5" thickBot="1" x14ac:dyDescent="0.3">
      <c r="A8" s="273" t="s">
        <v>143</v>
      </c>
      <c r="B8" s="274" t="s">
        <v>144</v>
      </c>
      <c r="C8" s="275" t="s">
        <v>145</v>
      </c>
    </row>
    <row r="9" spans="1:4" s="277" customFormat="1" ht="12.75" customHeight="1" thickBot="1" x14ac:dyDescent="0.3">
      <c r="A9" s="475" t="s">
        <v>146</v>
      </c>
      <c r="B9" s="476"/>
      <c r="C9" s="276">
        <v>0</v>
      </c>
    </row>
    <row r="10" spans="1:4" s="277" customFormat="1" ht="15.75" customHeight="1" thickBot="1" x14ac:dyDescent="0.3">
      <c r="A10" s="477"/>
      <c r="B10" s="478"/>
      <c r="C10" s="479"/>
      <c r="D10" s="278"/>
    </row>
    <row r="11" spans="1:4" ht="15.75" customHeight="1" thickBot="1" x14ac:dyDescent="0.3">
      <c r="A11" s="279"/>
      <c r="B11" s="280" t="s">
        <v>147</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fitToWidth="0" orientation="portrait" errors="blank" horizontalDpi="1200" verticalDpi="1200" r:id="rId1"/>
  <headerFooter>
    <oddHeader>&amp;LOFFICE OF HEALTH CARE ACCESS&amp;CANNUAL REPORTING&amp;RDAY KIMBALL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62</v>
      </c>
      <c r="B4" s="481"/>
      <c r="C4" s="481"/>
      <c r="D4" s="481"/>
      <c r="E4" s="481"/>
      <c r="F4" s="482"/>
    </row>
    <row r="5" spans="1:6" x14ac:dyDescent="0.25">
      <c r="A5" s="480" t="s">
        <v>148</v>
      </c>
      <c r="B5" s="481"/>
      <c r="C5" s="481"/>
      <c r="D5" s="481"/>
      <c r="E5" s="481"/>
      <c r="F5" s="482"/>
    </row>
    <row r="6" spans="1:6" ht="16.5" customHeight="1" thickBot="1" x14ac:dyDescent="0.3">
      <c r="A6" s="492"/>
      <c r="B6" s="493"/>
      <c r="C6" s="493"/>
      <c r="D6" s="493"/>
      <c r="E6" s="493"/>
      <c r="F6" s="494"/>
    </row>
    <row r="7" spans="1:6" ht="16.5" customHeight="1" thickBot="1" x14ac:dyDescent="0.3">
      <c r="A7" s="499" t="s">
        <v>149</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150</v>
      </c>
      <c r="B9" s="288" t="s">
        <v>151</v>
      </c>
      <c r="C9" s="289" t="s">
        <v>152</v>
      </c>
      <c r="D9" s="289" t="s">
        <v>153</v>
      </c>
      <c r="E9" s="289" t="s">
        <v>154</v>
      </c>
      <c r="F9" s="290" t="s">
        <v>155</v>
      </c>
    </row>
    <row r="10" spans="1:6" x14ac:dyDescent="0.25">
      <c r="A10" s="291"/>
      <c r="B10" s="292"/>
      <c r="C10" s="293"/>
      <c r="D10" s="293"/>
      <c r="E10" s="293"/>
      <c r="F10" s="294"/>
    </row>
    <row r="11" spans="1:6" x14ac:dyDescent="0.25">
      <c r="A11" s="295" t="s">
        <v>66</v>
      </c>
      <c r="B11" s="501" t="s">
        <v>156</v>
      </c>
      <c r="C11" s="502"/>
      <c r="D11" s="502"/>
      <c r="E11" s="502"/>
      <c r="F11" s="502"/>
    </row>
    <row r="12" spans="1:6" x14ac:dyDescent="0.25">
      <c r="A12" s="495"/>
      <c r="B12" s="496"/>
      <c r="C12" s="496"/>
      <c r="D12" s="496"/>
      <c r="E12" s="496"/>
      <c r="F12" s="496"/>
    </row>
    <row r="13" spans="1:6" x14ac:dyDescent="0.25">
      <c r="A13" s="295" t="s">
        <v>67</v>
      </c>
      <c r="B13" s="503" t="s">
        <v>157</v>
      </c>
      <c r="C13" s="504"/>
      <c r="D13" s="504"/>
      <c r="E13" s="504"/>
      <c r="F13" s="504"/>
    </row>
    <row r="14" spans="1:6" x14ac:dyDescent="0.25">
      <c r="A14" s="495"/>
      <c r="B14" s="496"/>
      <c r="C14" s="496"/>
      <c r="D14" s="496"/>
      <c r="E14" s="496"/>
      <c r="F14" s="496"/>
    </row>
    <row r="15" spans="1:6" x14ac:dyDescent="0.25">
      <c r="A15" s="295" t="s">
        <v>88</v>
      </c>
      <c r="B15" s="503" t="s">
        <v>158</v>
      </c>
      <c r="C15" s="504"/>
      <c r="D15" s="504"/>
      <c r="E15" s="504"/>
      <c r="F15" s="504"/>
    </row>
    <row r="16" spans="1:6" x14ac:dyDescent="0.25">
      <c r="A16" s="495"/>
      <c r="B16" s="496"/>
      <c r="C16" s="496"/>
      <c r="D16" s="496"/>
      <c r="E16" s="496"/>
      <c r="F16" s="496"/>
    </row>
    <row r="17" spans="1:6" x14ac:dyDescent="0.25">
      <c r="A17" s="295" t="s">
        <v>159</v>
      </c>
      <c r="B17" s="497" t="s">
        <v>160</v>
      </c>
      <c r="C17" s="497"/>
      <c r="D17" s="497"/>
      <c r="E17" s="497"/>
      <c r="F17" s="497"/>
    </row>
    <row r="18" spans="1:6" ht="16.5" customHeight="1" thickBot="1" x14ac:dyDescent="0.3">
      <c r="A18" s="296"/>
      <c r="B18" s="498"/>
      <c r="C18" s="498"/>
      <c r="D18" s="498"/>
      <c r="E18" s="498"/>
      <c r="F18" s="297"/>
    </row>
    <row r="19" spans="1:6" ht="16.5" customHeight="1" thickBot="1" x14ac:dyDescent="0.3">
      <c r="A19" s="298"/>
      <c r="B19" s="298" t="s">
        <v>161</v>
      </c>
      <c r="C19" s="299">
        <v>0</v>
      </c>
      <c r="D19" s="299">
        <v>0</v>
      </c>
      <c r="E19" s="299">
        <v>0</v>
      </c>
      <c r="F19" s="281">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REPORTING&amp;RDAY KIMBALL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2015-07-07T14:41:22Z</cp:lastPrinted>
  <dcterms:created xsi:type="dcterms:W3CDTF">2015-07-07T14:40:27Z</dcterms:created>
  <dcterms:modified xsi:type="dcterms:W3CDTF">2015-07-07T20:03:09Z</dcterms:modified>
</cp:coreProperties>
</file>