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B:\Health Equity\Community Benefit\Reports and presentations\OHS reports\FY2023\"/>
    </mc:Choice>
  </mc:AlternateContent>
  <xr:revisionPtr revIDLastSave="0" documentId="13_ncr:1_{2469FC78-B59A-4D97-8B14-F2BA8AF89548}" xr6:coauthVersionLast="47" xr6:coauthVersionMax="47" xr10:uidLastSave="{00000000-0000-0000-0000-000000000000}"/>
  <bookViews>
    <workbookView xWindow="-108" yWindow="-108" windowWidth="23256" windowHeight="14016" tabRatio="940" activeTab="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 i="17" l="1"/>
  <c r="E71" i="17"/>
  <c r="E28" i="17"/>
  <c r="E22" i="17"/>
  <c r="E9" i="17"/>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<sst xmlns="http://schemas.openxmlformats.org/spreadsheetml/2006/main" count="862" uniqueCount="467">
  <si>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</si>
  <si>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</si>
  <si>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</si>
  <si>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</si>
  <si>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</si>
  <si>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</si>
  <si>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</si>
  <si>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</si>
  <si>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</si>
  <si>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</si>
  <si>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</si>
  <si>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</si>
  <si>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</si>
  <si>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</si>
  <si>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</si>
  <si>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</si>
  <si>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</si>
  <si>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</si>
  <si>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</si>
  <si>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</si>
  <si>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</si>
  <si>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</si>
  <si>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</si>
  <si>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</si>
  <si>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</si>
  <si>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</si>
  <si>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</si>
  <si>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</si>
  <si>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</si>
  <si>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</si>
  <si>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</si>
  <si>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</si>
  <si>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</si>
  <si>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</si>
  <si>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</si>
  <si>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</si>
  <si>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</si>
  <si>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</si>
  <si>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</si>
  <si>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</si>
  <si>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</si>
  <si>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</si>
  <si>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</si>
  <si>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</si>
  <si>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</si>
  <si>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</si>
  <si>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</si>
  <si>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</si>
  <si>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</si>
  <si>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</si>
  <si>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</si>
  <si>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</si>
  <si>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</si>
  <si>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</si>
  <si>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</si>
  <si>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</si>
  <si>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</si>
  <si>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</si>
  <si>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</si>
  <si>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</si>
  <si>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</si>
  <si>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</si>
  <si>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</si>
  <si>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</si>
  <si>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</si>
  <si>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</si>
  <si>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</si>
  <si>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</si>
  <si>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</si>
  <si>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</si>
  <si>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</si>
  <si>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</si>
  <si>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</si>
  <si>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</si>
  <si>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</si>
  <si>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</si>
  <si>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</si>
  <si>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</si>
  <si>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</si>
  <si>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</si>
  <si>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</si>
  <si>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</si>
  <si>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</si>
  <si>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</si>
  <si>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</si>
  <si>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</si>
  <si>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</si>
  <si>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</si>
  <si>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</si>
  <si>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</si>
  <si>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</si>
  <si>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</si>
  <si>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</si>
  <si>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</si>
  <si>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</si>
  <si>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</si>
  <si>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</si>
  <si>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</si>
  <si>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</si>
  <si>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</si>
  <si>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</si>
  <si>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</si>
  <si>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</si>
  <si>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</si>
  <si>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</si>
  <si>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</si>
  <si>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</si>
  <si>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</si>
  <si>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</si>
  <si>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</si>
  <si>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</si>
  <si>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</si>
  <si>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</si>
  <si>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</si>
  <si>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</si>
  <si>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</si>
  <si>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</si>
  <si>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</si>
  <si>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</si>
  <si>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</si>
  <si>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</si>
  <si>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</si>
  <si>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</si>
  <si>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</si>
  <si>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</si>
  <si>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</si>
  <si>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</si>
  <si>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</si>
  <si>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</si>
  <si>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</si>
  <si>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</si>
  <si>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</si>
  <si>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</si>
  <si>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</si>
  <si>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</si>
  <si>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</si>
  <si>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</si>
  <si>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</si>
  <si>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</si>
  <si>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</si>
  <si>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</si>
  <si>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</si>
  <si>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</si>
  <si>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</si>
  <si>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</si>
  <si>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</si>
  <si>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</si>
  <si>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</si>
  <si>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</si>
  <si>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</si>
  <si>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</si>
  <si>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</si>
  <si>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</si>
  <si>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St. Vincent's Medical Center</t>
  </si>
  <si>
    <t xml:space="preserve">The 2022 assessment identified reducing the burden of chronic disease, promoting healthy behaviors and lifestyles, improving access to care, enhancing behavioral health services and strengthening communities and families (child wellbeing) as priority needs for 2023-25 across all St. Vincent's Medical Center geography. It is important to note that the community benefit expenses reported in the attached report under response 3 are only a fraction of what the hospital spent in 2023 on IRS recognized community benefit expenses as reported on Schedule H, Form 990. St. Vincent's Medical Center incurred an additional $31,680,275 in charity care and Medicaid under payment and a total of $10,808,142 in other community benefits. Taken together, IRS recognized community benefit expenses equaled 6.65% of total operating expenses.  </t>
  </si>
  <si>
    <t>1. Reduce the Burden of Chronic Disease, and Promote Healthy Behaviors and Lifestyles
2. Improve Access to Care
3. Enhance Behavioral Health Services
4. Strengthen Communities and Families (Child Wellbeing)</t>
  </si>
  <si>
    <t>Disadvantaged communities, people of color, and others who have historically lacked adequate access to services.</t>
  </si>
  <si>
    <t>Reduce the Burden of Chronic Disease, and Promote Healthy Behaviors and Lifestyles (Healthy Lifestyles)</t>
  </si>
  <si>
    <t xml:space="preserve">Yes </t>
  </si>
  <si>
    <t>Provide leadership and in-kind support to HIA and HIA Healthy Lifestyles Task Force</t>
  </si>
  <si>
    <t>Goal:  Work towards equitable life expectancy by providing access to resources which help residents learn and develop healthy habits  Strategy 1: Continue leading and providing support for the Health Improvement Alliance (HIA)</t>
  </si>
  <si>
    <t>FY23-25</t>
  </si>
  <si>
    <t>• # of staff hours committed to preparation of and participation in meetings = 24+ hours
• # of meetings attended by SVMC staff = 20+ meetings</t>
  </si>
  <si>
    <t>5 SVMC staff attended 10 meetings = 50 hours</t>
  </si>
  <si>
    <t>Edna Borchetta</t>
  </si>
  <si>
    <t>HIA</t>
  </si>
  <si>
    <t>Staff person/RN serves as co-chair of Healthy Lifestyles Task Force</t>
  </si>
  <si>
    <t>• # of staff hours committed to preparation of and participation in meetings = 9+
• # of meetings attended by SVMC staff = 9+</t>
  </si>
  <si>
    <t>RN led 11 meetings; manager and CHW attended 11 meetings
33 + hours</t>
  </si>
  <si>
    <t>Collaborate with HIA partners to deliver Healthy Lifestyle events and activities throughout the region</t>
  </si>
  <si>
    <t>• # of staff hours committed to preparation of and participation in events and activities = 40+ hours
• # of events and activities = 5+ events/activities
• Progress on action plans = at least one action plan completed per objective</t>
  </si>
  <si>
    <t>Partnered with HIA on first annual health fair at Make the Road CT 5/25/23. RN, Manager, CHW and coordinator (4 pp) participated in the preparation, planning and execution of event.</t>
  </si>
  <si>
    <t>Explore options for expanding preventative screening services for the community</t>
  </si>
  <si>
    <t>Goal:  Work towards equitable life expectancy by providing access to resources which help residents learn and develop healthy habits  Strategy 2: Improve health outcomes across the region, focusing on at-risk and vulnerable populations with high rates of chronic disease</t>
  </si>
  <si>
    <t xml:space="preserve">• outreach to internal departments = 2+ departments
</t>
  </si>
  <si>
    <t xml:space="preserve">Breast Health participated in 7 farmers markets providing health education and mammogram scheduling.
</t>
  </si>
  <si>
    <t>Provide education and increase awareness of disease 
prevention and available resources</t>
  </si>
  <si>
    <t>• # of persons served across multiple programs = 300+</t>
  </si>
  <si>
    <t>Partnered with Ayer to deliver Stroke education materials to the Parish Nurse Program</t>
  </si>
  <si>
    <t>Educate community on blood pressure and diabetes control, particularly in priority zip codes</t>
  </si>
  <si>
    <t>• # of participants in Walmart Diabetes Program = 70+
• Know Your Numbers</t>
  </si>
  <si>
    <t>Not started</t>
  </si>
  <si>
    <t>Stephanie Crook and Anteia Henes</t>
  </si>
  <si>
    <t>HHCMG
nOURish</t>
  </si>
  <si>
    <t>Identify and address social determinants of health (SDOH)</t>
  </si>
  <si>
    <t>• # of SDOH screenings conducted by CHWs and # of SDOH addressed
• # of resources distributed</t>
  </si>
  <si>
    <t>Resources distributed: 4,800+
SDOH screenings estimated at 1,000 - not full screenings - based on total cases</t>
  </si>
  <si>
    <t>Citlaly Ibarra
Patty Lopez
Edna Borchetta</t>
  </si>
  <si>
    <t>Leverage existing and foster new partnerships in underserved communities</t>
  </si>
  <si>
    <t>• # of new partnerships = 5 new or expanded partnerships/ collaborations</t>
  </si>
  <si>
    <t xml:space="preserve">Make the Road CT
Bridgeport Prospers
</t>
  </si>
  <si>
    <t>Continue funding and supporting Medical Mission at Home</t>
  </si>
  <si>
    <t>• # of persons served =500/yr
• # of volunteer hours = 2k hours/year
• # of provider visits = 200+
• $ in community benefit spend = $80K/year</t>
  </si>
  <si>
    <t xml:space="preserve">675 participants
386 volunteers = 2000+ hours
457 provider visits
$80K + in CB
</t>
  </si>
  <si>
    <t>MM Leaders and service line leads</t>
  </si>
  <si>
    <t>Expand KYN screenings where feasible, leveraging community_x0002_based organizations</t>
  </si>
  <si>
    <t>Goal:  Work towards equitable life expectancy by providing access to resources which help residents learn and develop healthy habits  Strategy 3: Know Your Numbers (KYN) program and related screenings in the Greater Bridgeport region</t>
  </si>
  <si>
    <t>• # of KYN events across HIA organizations = 25+</t>
  </si>
  <si>
    <t xml:space="preserve">With HIA, conducted 278 blood pressure, 260 A1C, and 244 BMI screenings; distributed 188 blood pressure cuffs. </t>
  </si>
  <si>
    <t>Marilyn Faber
Lauren Davidson</t>
  </si>
  <si>
    <t>Partner with Community Health Workers (CHW) to link KYN participants to follow-up care</t>
  </si>
  <si>
    <t xml:space="preserve">• # of KYN events with CHW follow-up available onsite = 90%
• # of organizations providing CHWs = 3+
• # of referrals to follow-up care vs number needed = 80% </t>
  </si>
  <si>
    <t>20 farm stand events = 100% CHW coverage by SVMC
10 HIA KYN events = 70% coverage by SVMC</t>
  </si>
  <si>
    <t>Continue A1C and blood pressure screenings and distribution of free blood pressure cuffs for those with hypertension</t>
  </si>
  <si>
    <t>• # persons served increase YOY
• # referrals to PCPs/specialists increase YOY
• # cuffs distributed
• # of events = 20+ per year
• # of referrals to follow-up care - 80% of those in need</t>
  </si>
  <si>
    <t xml:space="preserve">conducted screenings at the seasonal St. Vincent’s Farm Stand and in community settings; totals were 314 blood pressure screenings, 154 A1C screenings, and 152 cuffs distributed.  </t>
  </si>
  <si>
    <t>Leverage existing education programs from reliable sources to share with community members</t>
  </si>
  <si>
    <t>• # of programs shared = 2 +</t>
  </si>
  <si>
    <t>Edna Borchetta
Citlaly Ibarra</t>
  </si>
  <si>
    <t>Support and expand partnership with Bridgeport Farmer’s Market collaborative</t>
  </si>
  <si>
    <t>Goal:  Work towards equitable life expectancy by providing access to resources which help residents learn and develop healthy habits  Strategy 4: Increase access to healthy food through programming and awareness-building</t>
  </si>
  <si>
    <t>• SNAP dollars
• Bridgeport Bucks redemption at SVMC Farm Stand
• # of persons served</t>
  </si>
  <si>
    <t xml:space="preserve">processed ~$1,916 in SNAP (including the match), and redeemed more than $4,500 in Bridgeport Bucks. 3103 persons served. Hosted five healthy cooking demos throughout the season. </t>
  </si>
  <si>
    <t>BFMC</t>
  </si>
  <si>
    <t>Continue to fund and distribute Bridgeport Bucks coupons</t>
  </si>
  <si>
    <t>• # and $ of coupons funded
• # of coupons distributed
• # of coupons redeemed</t>
  </si>
  <si>
    <t>SVMC receuved grant for $17,500 to support healthy cooking demos aross all markets and Bridgeport Bucks that were distributed equitably across the markets</t>
  </si>
  <si>
    <t>Partner with the CT Foodshare Mobile Pantry</t>
  </si>
  <si>
    <t>• # of persons served via food pantry
• # of pantries operated</t>
  </si>
  <si>
    <t xml:space="preserve">4,790 persons served – with a modest overall estimated reach of ~14,000 persons (extended families, children, etc.) </t>
  </si>
  <si>
    <t>CT Foodshare</t>
  </si>
  <si>
    <t>Leverage CHW pilot program to provide food resources to those in need for the duration of program</t>
  </si>
  <si>
    <t>• # of persons connected to food resources</t>
  </si>
  <si>
    <t>500+</t>
  </si>
  <si>
    <t>Seek to expand existing and coordinate new programs that address access to healthy food (e.g., HHC Waste Not program)</t>
  </si>
  <si>
    <t>• # of new programs = 2
• # of expanded programs = 2</t>
  </si>
  <si>
    <t>Expanded Bridgeport Bucks through grants</t>
  </si>
  <si>
    <t>United Way</t>
  </si>
  <si>
    <t>Leverage existing programs and communication 
vehicles/channels to provide nutrition education</t>
  </si>
  <si>
    <t>• # of nutrition education events
• # of nutrition education content shared via communication channels</t>
  </si>
  <si>
    <t>Integrated into Know Your Numbers</t>
  </si>
  <si>
    <t>Increase awareness of access points where community members can obtain affordable, healthy, and nutritious food</t>
  </si>
  <si>
    <t>• distribute information at all events where we have a presence, specifically Farmer's Markets, Food Distributions, and Food Resource Guide</t>
  </si>
  <si>
    <t>Created linktree website (Citlaly)
Expanded to all towns in region</t>
  </si>
  <si>
    <t>Grow the St. Vincent’s Mission Fund in partnership with the philanthropy team</t>
  </si>
  <si>
    <t>Goal:  Work towards equitable life expectancy by providing access to resources which help residents learn and develop healthy habits  Strategy 5: Pursue funding opportunities to support programming and initiatives</t>
  </si>
  <si>
    <t>• # and $ Private donations</t>
  </si>
  <si>
    <t>Started Bigelow Mission Fund ith $10K donation from Bigelow family</t>
  </si>
  <si>
    <t xml:space="preserve">Karen Kaiser
Edna Borchetta
</t>
  </si>
  <si>
    <t>Pursue grants to support work</t>
  </si>
  <si>
    <t>• # of grants awarded
• $ grants</t>
  </si>
  <si>
    <t>$17,500- Environmental Benefit Fund</t>
  </si>
  <si>
    <t>Karen Kaiser Teren Basel</t>
  </si>
  <si>
    <t>Community Benefit Operations</t>
  </si>
  <si>
    <t>FY23</t>
  </si>
  <si>
    <t>Salaries</t>
  </si>
  <si>
    <t>Completed</t>
  </si>
  <si>
    <t>HHC System Office</t>
  </si>
  <si>
    <t>Continue supporting cancer patients via Swim Across the Sound services</t>
  </si>
  <si>
    <t># of persons served</t>
  </si>
  <si>
    <t>568 persons served Yoga
154 persons served massage
43 patients served Acupuncture
250 persons served through Swim resources</t>
  </si>
  <si>
    <t>Karen Kaiser/Philanthropy department/Oncology</t>
  </si>
  <si>
    <t>Cash and in-kind donations  made to community based organizations to support efforts in this prioirity area</t>
  </si>
  <si>
    <t xml:space="preserve">$ donated
</t>
  </si>
  <si>
    <t>Regional ans system office</t>
  </si>
  <si>
    <t>Provide leadership and in-kind support to HIA and 
HIA Access to Care Task Force</t>
  </si>
  <si>
    <t>Goal:  Identify barriers and change processes to ensure equitable access to health care and community-based services  Strategy 1: Continue leading and providing support for the Health Improvement Alliance (HIA)</t>
  </si>
  <si>
    <t>See above - numbers captured for broader HIA meeting</t>
  </si>
  <si>
    <t>Continue membership with Access to Care Task Force</t>
  </si>
  <si>
    <t>10 meetings X 2 staff =20 hours
prep time = 5 hours</t>
  </si>
  <si>
    <t>Collaborate with HIA partners to implement and 
promote programs for historically underserved 
communities</t>
  </si>
  <si>
    <t># of programs implemented = 2+</t>
  </si>
  <si>
    <t>Health Fair at Make the Road 5/25/23
Reached 80pp</t>
  </si>
  <si>
    <t>Edna Borchetta, Marilyn Faber, Citlaly Ibarra</t>
  </si>
  <si>
    <t>Continue funding the Graduate Medical Education 
Program</t>
  </si>
  <si>
    <t>Goal:  Identify barriers and change processes to ensure equitable access to health care and community-based services  Strategy 2: Build capacity by developing the medical workforce along the educational continuum</t>
  </si>
  <si>
    <t>Program continues to grow and train medical students</t>
  </si>
  <si>
    <t>Program continues to thrive</t>
  </si>
  <si>
    <t>Dr. Listy Thomas</t>
  </si>
  <si>
    <t>QU Frank H. Netter School of Medicine</t>
  </si>
  <si>
    <t>Resume education/tour/mentor programs for High 
School students and develop new relationships to
expand school-to-work pipeline</t>
  </si>
  <si>
    <t>• # of partner high schools
• # of programs
• # of participants
• Pre- and post- assessments
• Student and partner feedback</t>
  </si>
  <si>
    <t>Not started - program was affected by pandemic and related restrictions.</t>
  </si>
  <si>
    <t>Edna Borchetta &amp; Lauren Davidson</t>
  </si>
  <si>
    <t>Host medical education sessions in-person and via 
zoom (e.g., Stop the Bleed)</t>
  </si>
  <si>
    <t>EMS trainings in the community</t>
  </si>
  <si>
    <t>5 events serving 158 persons</t>
  </si>
  <si>
    <t>EMS/ED</t>
  </si>
  <si>
    <t>Local EMS programs</t>
  </si>
  <si>
    <t>Continue and seek to expand Nurse Residency Program</t>
  </si>
  <si>
    <t>• # of new nurses hired and retention rates over time</t>
  </si>
  <si>
    <t>not reportable - required to work at SVMC</t>
  </si>
  <si>
    <t xml:space="preserve">Increase referrals to primary care providers including 
Federally Qualified Health Centers (e.g., Southwest, 
Optimus Healthcare, etc.) and free clinics (e.g., 
Americares, etc.) </t>
  </si>
  <si>
    <t>Goal:  Identify barriers and change processes to ensure equitable access to health care and community-based services  Strategy 3: Increase the percentage of community members who report having a primary care provider/medical home</t>
  </si>
  <si>
    <t xml:space="preserve">• # of referrals/persons served
</t>
  </si>
  <si>
    <t>345 referrals to FQHCs</t>
  </si>
  <si>
    <t>Mission Services Community Health Team</t>
  </si>
  <si>
    <t>Southwest Optimus</t>
  </si>
  <si>
    <t>Educate the community about the importance of 
having a medical home and the importance of dental 
care, particularly in the young adult population</t>
  </si>
  <si>
    <t>• # of persons served</t>
  </si>
  <si>
    <t>estimated reach = 2,000+</t>
  </si>
  <si>
    <t xml:space="preserve">Produce and distribute resources promoting 
available medical and dental services in the region </t>
  </si>
  <si>
    <t>Continue partnering with HIA to update and distribute the PCP flyer in English and Spanish at all events</t>
  </si>
  <si>
    <t>estimated reach = 2,000 +
Not currently tracking # distributed by partners. Available to all of HIA and most commonly used resource.</t>
  </si>
  <si>
    <t>Continue with primary care clinics in collaboration
with Southwest Community Health Center, staffed by 
internal medicine residents</t>
  </si>
  <si>
    <t xml:space="preserve">Goal:  Identify barriers and change processes to ensure equitable access to health care and community-based services  Strategy 4: Continue to promote continuity of care for patients </t>
  </si>
  <si>
    <t># of patients served</t>
  </si>
  <si>
    <t>Ongoing but data captured by SW. Need to work with them to capture.</t>
  </si>
  <si>
    <t>Dr. Aiswarya Thomas</t>
  </si>
  <si>
    <t>Southwest Community Health Center</t>
  </si>
  <si>
    <t>Leverage CHWs through our program and HIA</t>
  </si>
  <si>
    <t>Establish CHW Work Group through HIA</t>
  </si>
  <si>
    <t>Established in June 2023
Current membership = 30pp
11 agencies 
Monthly meetings</t>
  </si>
  <si>
    <t>Edna Borchetta Citlaly Ibarra</t>
  </si>
  <si>
    <t xml:space="preserve">Continue funding and supporting Medical Mission at 
home </t>
  </si>
  <si>
    <t>• # of patients served
• Funds raised for Medical Mission
• Medical Mission dashboard metrics</t>
  </si>
  <si>
    <t xml:space="preserve">675 participants
386 volunteers = 2000+ hours
457 provider visits
</t>
  </si>
  <si>
    <t>Identify gaps in specialty care access for Medicaid and collaborate with specialty care providers to increase the number of providers who accept Medicaid and uninsured patients</t>
  </si>
  <si>
    <t>Goal:  Identify barriers and change processes to ensure equitable access to health care and community-based services  Strategy 5: Increase access to care providers in multiple settings</t>
  </si>
  <si>
    <t xml:space="preserve">• % increase in Medicaid providers
• % or # increase in access points
</t>
  </si>
  <si>
    <t>not assigned</t>
  </si>
  <si>
    <t>Continue specialty care clinics</t>
  </si>
  <si>
    <t>• # of persons served
• # of clinics</t>
  </si>
  <si>
    <t>Underway; only $ tracked in CBISA</t>
  </si>
  <si>
    <t>HHCMG</t>
  </si>
  <si>
    <t>Continue to fund and operate the Hope Charitable 
Pharmacy of Greater Bridgeport</t>
  </si>
  <si>
    <t>• # of prescriptions dispensed
• Retail value of prescriptions</t>
  </si>
  <si>
    <t xml:space="preserve">4,044 patients
18,778 medication prescriptions 
value = ~$1.2M. </t>
  </si>
  <si>
    <t>Gina Christakos</t>
  </si>
  <si>
    <t>Continue leading the St. Vincent’s Parish Nurse 
Program serving Fairfield County</t>
  </si>
  <si>
    <t>• Parish Nurse program metrics</t>
  </si>
  <si>
    <t>73 churches and 177 nurses The nurses reported a total of 764 encounters, and our staff had more than 1600 encounters with the nurses, including information sharing, meetings, and education.</t>
  </si>
  <si>
    <t>Lauren Davidson</t>
  </si>
  <si>
    <t>Leverage Neighborhood Health Initiative to bring care 
to communities in need</t>
  </si>
  <si>
    <t>• NHI – 4 clinics/month, target 6 people per clinic; 2 health education events or health fairs</t>
  </si>
  <si>
    <t>Launched on August 30, 2023
Mount Aery Baptist Church BPT
Served 15 patients – 12 BP screenings, 11 glucose screenings, and 8 immunizations.</t>
  </si>
  <si>
    <t>Melinda Lodge Kelly Toth</t>
  </si>
  <si>
    <t xml:space="preserve">Southwest Community Health Center and Optimus Healthcare and with the support of the Mission Services Community Health team. </t>
  </si>
  <si>
    <t>Continue the CHW Pilot Program and consider 
operationalizing upon completion of grant funding</t>
  </si>
  <si>
    <t>Goal:  Identify barriers and change processes to ensure equitable access to health care and community-based services  Strategy 6: Address Social Determinants of Health to improve health equity</t>
  </si>
  <si>
    <t>• Add one fulltime CHW to MSCH team
• # of SDOH screenings, identified needs vs. addressed
• # referrals to outside service providers</t>
  </si>
  <si>
    <t>program served 2,195 persons with more than 6,000 encounters
Other data in progrss</t>
  </si>
  <si>
    <t>Increase utilization and implementation of Culturally 
and Linguistically Appropriate Services (CLAS) 
standards</t>
  </si>
  <si>
    <t xml:space="preserve">• CLAS Assessments – target assessing five standards per year
</t>
  </si>
  <si>
    <t>not started</t>
  </si>
  <si>
    <t>Create a welcoming service delivery setting that 
honors diversity and reflects the community we serve</t>
  </si>
  <si>
    <t>Equity-based positive feedback on PX surveys</t>
  </si>
  <si>
    <t>Edna Borchetta
Ellen Harry</t>
  </si>
  <si>
    <t>Continue to work with partners to improve access to 
reliable medical transportation</t>
  </si>
  <si>
    <t>increase YOY patients served</t>
  </si>
  <si>
    <t>1,462 persons served</t>
  </si>
  <si>
    <t>Continue providing food resources to those in need</t>
  </si>
  <si>
    <t># of referrals to food resources</t>
  </si>
  <si>
    <t>estimated reach = 2,000 + but probably much higher - need to improve tracking</t>
  </si>
  <si>
    <t>Connect patients with community resources</t>
  </si>
  <si>
    <t># of referrals to resources</t>
  </si>
  <si>
    <t>5,400+ resources distributed</t>
  </si>
  <si>
    <t>Grow the St. Vincent’s Mission Fund in partnership 
with the philanthropy team</t>
  </si>
  <si>
    <t>Goal:  Identify barriers and change processes to ensure equitable access to health care and community-based services  Strategy 7: Pursue funding opportunities to support programming and initiatives</t>
  </si>
  <si>
    <t>none</t>
  </si>
  <si>
    <t xml:space="preserve">Continue Blood Drives </t>
  </si>
  <si>
    <t># of drives</t>
  </si>
  <si>
    <t>Continue offering nursing education</t>
  </si>
  <si>
    <t>Continue offering health professions education to allied heatlh professions</t>
  </si>
  <si>
    <t>Continue charity care to cover expenses for those who are unable to afford specific care</t>
  </si>
  <si>
    <t xml:space="preserve">Goal:  Identify barriers and change processes to ensure equitable access to health care and community-based services Strategy 6: Address Social Determinants of Health to improve health equity </t>
  </si>
  <si>
    <t>Improve Access to Care (Access to Care)</t>
  </si>
  <si>
    <t>Provide leadership and in-kind support to HIA and 
HIA Behavioral Health Task Force</t>
  </si>
  <si>
    <t>Goal: Every resident in Greater Bridgeport has equitable access to behavioral health services and resources available to build resiliency  Strategy 1: Continue leading and providing support for the Health Improvement Alliance (HIA)</t>
  </si>
  <si>
    <t>Continue membership with Behavioral Health Task Force</t>
  </si>
  <si>
    <t>9 meetings attended by 2 staff
Manager serves as facilitator = 9 hours prepping for meetings/handling takeaways</t>
  </si>
  <si>
    <t>Collaborate with HIA partners to implement and promote programming for historically underserved communities</t>
  </si>
  <si>
    <t>• HIA CHIP Progress</t>
  </si>
  <si>
    <t>4 projects underway</t>
  </si>
  <si>
    <t xml:space="preserve">Link clinical and non-clinical settings and services </t>
  </si>
  <si>
    <t>Goal: Every resident in Greater Bridgeport has equitable access to behavioral health services and resources available to build resiliency  Strategy 2: Expand the use of additional sites for behavioral health care, including community, schools, home, health, and telehealth</t>
  </si>
  <si>
    <t>FY24-25</t>
  </si>
  <si>
    <t>not started/not being tracked currently</t>
  </si>
  <si>
    <t>Identify and implement ways to reduce barriers to seeking care</t>
  </si>
  <si>
    <t>Destigamtize mental health through open conversations and creating safe spaces in community-based meetings</t>
  </si>
  <si>
    <t>Working agreements have been added to all HIA meetings</t>
  </si>
  <si>
    <t>Increase access to telehealth, mobile, and community_x0002_based service</t>
  </si>
  <si>
    <t>• % increase YOY of sites or # increase</t>
  </si>
  <si>
    <t>not started/not being tracket yet</t>
  </si>
  <si>
    <t>Identify interim solutions for those who are 
waitlisted/waiting for services</t>
  </si>
  <si>
    <t>Develop waitling list toolkit in partnership with HIA</t>
  </si>
  <si>
    <t>developing waitlist toolkit to share with community members</t>
  </si>
  <si>
    <t>HIA BEH TF</t>
  </si>
  <si>
    <t>Seek to expand beds by actively pursuing appropriate grants</t>
  </si>
  <si>
    <t>not started/not currently being tracked</t>
  </si>
  <si>
    <t>Increase support groups, self-help resources, and leverage those offered by community-based organizations through HIA</t>
  </si>
  <si>
    <t>Increase Mental Health First Aid Training in partnership with HIA</t>
  </si>
  <si>
    <t>Developed a plan to increase capacity in Mental Health First Aid</t>
  </si>
  <si>
    <t>Increase availability and utilization of CHWs and peer 
support specialists whose lived experience reflects the 
communities they serve</t>
  </si>
  <si>
    <t xml:space="preserve">Goal: Every resident in Greater Bridgeport has equitable access to behavioral health services and resources available to build resiliency  Strategy 3: Build community capacity by increasing awareness and education around 
behavioral health </t>
  </si>
  <si>
    <t>• CHW referrals
• # of trainings and attendance</t>
  </si>
  <si>
    <t>SVMC CHWs spents 500+ hours in the community</t>
  </si>
  <si>
    <t>Provide information/education sessions on current 
behavioral health concerns</t>
  </si>
  <si>
    <t>Host or partner to deliver 3 educaiton trainings to the community</t>
  </si>
  <si>
    <t>HIA
Somos</t>
  </si>
  <si>
    <t>Leverage reliable resources to deliver training to the 
community (e.g., Narcan Training)</t>
  </si>
  <si>
    <t>Both CHWs are Narcan trainers</t>
  </si>
  <si>
    <t>The Hub</t>
  </si>
  <si>
    <t>Continue to improve the coordination of care for frequent use of the ED for behavioral health</t>
  </si>
  <si>
    <t>Goal: Every resident in Greater Bridgeport has equitable access to behavioral health services and resources available to build resiliency  Strategy 4: Increase the number of people who receive behavioral health care in the appropriate setting</t>
  </si>
  <si>
    <t>CCT continues to meet weekly, with a minimum of 40 meetings per year.</t>
  </si>
  <si>
    <t>10 active patients with more than 18 paused for various reasons
43 meetings
8+ agencies</t>
  </si>
  <si>
    <t>Tonish Cohen-King</t>
  </si>
  <si>
    <t>Various</t>
  </si>
  <si>
    <t>Continue and explore expansion of the Emergency 
Department Recovery Coach program to support 
individuals affected by substance use</t>
  </si>
  <si>
    <t>EDRCs continue to support all cases of substance misuse and overdoes in the ED</t>
  </si>
  <si>
    <t>339 persons served</t>
  </si>
  <si>
    <t>CCAR</t>
  </si>
  <si>
    <t>Continue Community Residential Services, offering 
permanent supportive housing and case management for adults with behavioral health needs who might otherwise be homeless</t>
  </si>
  <si>
    <t>Program continues to meet the needs of its residents</t>
  </si>
  <si>
    <t>100 persons served</t>
  </si>
  <si>
    <t>Finance</t>
  </si>
  <si>
    <t>Identify new partners within underserved communities and populations to assist as liaisons for services and care</t>
  </si>
  <si>
    <t>CCT participation
Expansion of Behvioral Health Task Force</t>
  </si>
  <si>
    <t>8+ agencies in CCT</t>
  </si>
  <si>
    <t>Goal: Every resident in Greater Bridgeport has equitable access to behavioral health services and resources available to build resiliency  Strategy 5: Pursue funding opportunities to support programming and initiatives</t>
  </si>
  <si>
    <t>Pursue grants and donations to support work</t>
  </si>
  <si>
    <t>Applied for grant to support MHFA program</t>
  </si>
  <si>
    <t>Enhance Behavioral Health Services (Behavioral Health)</t>
  </si>
  <si>
    <t>Provide leadership and in-kind support to HIA and HIA Child Wellbeing Task Force</t>
  </si>
  <si>
    <t>Goal: Achieve equitable health and development outcomes for children by strengthening communities and families and promoting child wellbeing and resiliency  Strategy 1: Continue leading and providing support for the Health Improvement Alliance (HIA)</t>
  </si>
  <si>
    <t xml:space="preserve">FY23-25
</t>
  </si>
  <si>
    <t xml:space="preserve">• # of staff hours committed to preparation of and participation in meetings = 12+
• # of meetings
• HIA CHIP Progress
</t>
  </si>
  <si>
    <t>Continue membership with Child Wellbeing Task Force</t>
  </si>
  <si>
    <t xml:space="preserve">• # of staff hours committed to preparation of and participation in meetings
• HIA CHIP Progress
</t>
  </si>
  <si>
    <t>8 meetings attended by 2 staff
Manager serves as facilitator = 8 hours prepping for meetings/handling takeaways</t>
  </si>
  <si>
    <t>Deliver 2+ new programs to the community</t>
  </si>
  <si>
    <t>Currently working on 2 programs</t>
  </si>
  <si>
    <t>Leverage reliable education sources to deliver programming to community members</t>
  </si>
  <si>
    <t>Goal: Achieve equitable health and development outcomes for children by strengthening communities and families and promoting child wellbeing and resiliency  Strategy 2: Increase community engagement in programming for parenting and childhood development</t>
  </si>
  <si>
    <t xml:space="preserve">FY24-25
</t>
  </si>
  <si>
    <t xml:space="preserve">• # of programs offered = 1+
• Collected feedback from community
• # of persons served
</t>
  </si>
  <si>
    <t>Explore funding and partnership opportunities to expand maternal and post-partum support to families (e.g., Diaper Connections, Universal Nurse Home Visiting Grant)</t>
  </si>
  <si>
    <t>Identify 1-2 opportunities that can be implemented in next CHNA</t>
  </si>
  <si>
    <t>Ongoing process</t>
  </si>
  <si>
    <t>Explore the use of developmental and Adverse Childhood Experience 
(ACE) screenings through CHWs, the Emergency Department, and 
HHCMG pediatric and family practice providers</t>
  </si>
  <si>
    <t>Goal: Achieve equitable health and development outcomes for children by strengthening communities and families and promoting child wellbeing and resiliency  Strategy 3: Increase screenings of children at all access points</t>
  </si>
  <si>
    <t>Create a plan to raise awareness of ACEs
Screen the docuemntary Resilinece in multiple settings across the region</t>
  </si>
  <si>
    <t xml:space="preserve">Screened the documentary film Resilience within HIA organizations; screened twice at St. Vincent’s and twice at Optimus Healthcare. The film raises awareness of Adverse Childhood Experiences and how extremely stressful experiences in childhood can alter brain development and have lifelong effects on health and behavior. </t>
  </si>
  <si>
    <t>HIA/Bridgeport Prospers</t>
  </si>
  <si>
    <t>Expand Medical Mission at Home to include pediatrics</t>
  </si>
  <si>
    <t xml:space="preserve">Increase number of pediatric visits YOY
</t>
  </si>
  <si>
    <t>125 pediatric visits at Medical Mission</t>
  </si>
  <si>
    <t>Edna Borchetta/MM pediatrics lead</t>
  </si>
  <si>
    <t>CCMC</t>
  </si>
  <si>
    <t>Resume education/tour/mentor programs for High School students and develop new programs and relationships to expand school-to-work pipeline</t>
  </si>
  <si>
    <t>Goal: Achieve equitable health and development outcomes for children by strengthening communities and families and promoting child wellbeing and resiliency  Strategy 4: Engage youth in health education and learning opportunities at the Medical Center</t>
  </si>
  <si>
    <t xml:space="preserve">• # of school engaged
• # of students engaged
• % increase YOY
</t>
  </si>
  <si>
    <t>Edna Borchetta
Lauren Davidson</t>
  </si>
  <si>
    <t>Provide subject matter experts to youth education programs in the community</t>
  </si>
  <si>
    <t>Develop one program in partnership with a youth service organization to provide health education</t>
  </si>
  <si>
    <t>Goal: Achieve equitable health and development outcomes for children by strengthening communities and families and promoting child wellbeing and resiliency  Strategy 5: Pursue funding opportunities to support programming and initiatives</t>
  </si>
  <si>
    <t>None</t>
  </si>
  <si>
    <t>Strengthen Communities and Families (Child Wellbeing)</t>
  </si>
  <si>
    <t>Staff hours for Stroke education, support group and community outreach, nutrition education, Women Heart support group</t>
  </si>
  <si>
    <t>Staff hours</t>
  </si>
  <si>
    <t xml:space="preserve">Staff hours </t>
  </si>
  <si>
    <t>Staff hours, House of Hope &amp; Waste Not Program</t>
  </si>
  <si>
    <t>Services and events, staff hours</t>
  </si>
  <si>
    <t>Medical Education</t>
  </si>
  <si>
    <t>Outpatient Services, Women &amp; Children</t>
  </si>
  <si>
    <t>Allied Health and EMS training programs, pastroal care, staff hours</t>
  </si>
  <si>
    <t>Intensive outpatient sites</t>
  </si>
  <si>
    <t>staff hours</t>
  </si>
  <si>
    <t>Program funded through grants; these are the expenses that are over and above</t>
  </si>
  <si>
    <t>Includes prescriptions, medical care, transportation, and assocaited expenses</t>
  </si>
  <si>
    <t>Janna Netterfield</t>
  </si>
  <si>
    <t>Community Benefit Administrator</t>
  </si>
  <si>
    <t>763-744-6299</t>
  </si>
  <si>
    <t>janna.netterfield@hhchealth.org</t>
  </si>
  <si>
    <r>
      <t xml:space="preserve">Family Health Center Support
</t>
    </r>
    <r>
      <rPr>
        <b/>
        <sz val="11"/>
        <color theme="1"/>
        <rFont val="Calibri"/>
        <family val="2"/>
        <scheme val="minor"/>
      </rPr>
      <t>*Cash and in kind contribution category</t>
    </r>
  </si>
  <si>
    <r>
      <t xml:space="preserve">Family Health Center Support
</t>
    </r>
    <r>
      <rPr>
        <b/>
        <sz val="11"/>
        <color theme="1"/>
        <rFont val="Calibri"/>
        <family val="2"/>
        <scheme val="minor"/>
      </rPr>
      <t>*Subsidized health services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</si>
</sst>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m/d/yy;@"/>
  </numFmts>
  <fonts count="26"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
      <sz val="12"/>
      <name val="Arial"/>
      <family val="2"/>
    </font>
    <font>
      <sz val="11"/>
      <name val="Poppins"/>
    </font>
    <font>
      <sz val="12"/>
      <color theme="1"/>
      <name val="Arial"/>
      <family val="2"/>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83">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23" fillId="0" borderId="1" xfId="0" applyFont="1" applyBorder="1" applyAlignment="1" applyProtection="1">
      <alignment vertical="top" wrapText="1"/>
      <protection locked="0"/>
    </xf>
    <xf numFmtId="0" fontId="23" fillId="0" borderId="0" xfId="0" applyFont="1" applyAlignment="1" applyProtection="1">
      <alignment vertical="top" wrapText="1"/>
      <protection locked="0"/>
    </xf>
    <xf numFmtId="164" fontId="23" fillId="0" borderId="1" xfId="0" applyNumberFormat="1" applyFont="1" applyBorder="1" applyAlignment="1" applyProtection="1">
      <alignment vertical="top" wrapText="1"/>
      <protection locked="0"/>
    </xf>
    <xf numFmtId="46" fontId="23" fillId="0" borderId="0" xfId="0" applyNumberFormat="1" applyFont="1" applyAlignment="1" applyProtection="1">
      <alignment vertical="top" wrapText="1"/>
      <protection locked="0"/>
    </xf>
    <xf numFmtId="0" fontId="15" fillId="2" borderId="1" xfId="0" applyFont="1" applyFill="1" applyBorder="1" applyAlignment="1" applyProtection="1">
      <alignment horizontal="left"/>
      <protection locked="0"/>
    </xf>
    <xf numFmtId="0" fontId="24" fillId="2" borderId="1" xfId="0" applyFont="1" applyFill="1" applyBorder="1" applyProtection="1">
      <protection locked="0"/>
    </xf>
    <xf numFmtId="0" fontId="25" fillId="2" borderId="1" xfId="0" applyFont="1" applyFill="1" applyBorder="1" applyAlignment="1" applyProtection="1">
      <alignment vertical="top" wrapText="1"/>
      <protection locked="0"/>
    </xf>
    <xf numFmtId="0" fontId="25" fillId="2" borderId="1" xfId="0" applyFont="1" applyFill="1" applyBorder="1" applyAlignment="1" applyProtection="1">
      <alignment vertical="top"/>
      <protection locked="0"/>
    </xf>
    <xf numFmtId="0" fontId="15" fillId="0" borderId="1" xfId="0" applyFont="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15" fillId="0" borderId="0" xfId="0" applyFont="1" applyAlignment="1" applyProtection="1">
      <alignment horizontal="left" vertical="top" wrapText="1"/>
      <protection locked="0"/>
    </xf>
    <xf numFmtId="164" fontId="15" fillId="0" borderId="1" xfId="0" applyNumberFormat="1" applyFont="1" applyBorder="1" applyAlignment="1" applyProtection="1">
      <alignment horizontal="left" vertical="top" wrapText="1"/>
      <protection locked="0"/>
    </xf>
    <xf numFmtId="46" fontId="15" fillId="0" borderId="0" xfId="0" applyNumberFormat="1" applyFont="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vertical="top"/>
      <protection locked="0"/>
    </xf>
    <xf numFmtId="0" fontId="0" fillId="2" borderId="1" xfId="0" applyFill="1" applyBorder="1" applyAlignment="1" applyProtection="1">
      <alignment horizontal="center" vertical="top"/>
      <protection locked="0"/>
    </xf>
    <xf numFmtId="6" fontId="0" fillId="2" borderId="1" xfId="0" applyNumberFormat="1" applyFill="1" applyBorder="1" applyAlignment="1" applyProtection="1">
      <alignment horizontal="left" vertical="top" wrapText="1"/>
      <protection locked="0"/>
    </xf>
    <xf numFmtId="0" fontId="15" fillId="0" borderId="1" xfId="0" applyFont="1" applyBorder="1" applyAlignment="1" applyProtection="1">
      <alignment vertical="top" wrapText="1"/>
      <protection locked="0"/>
    </xf>
    <xf numFmtId="164" fontId="15" fillId="0" borderId="1" xfId="0" applyNumberFormat="1" applyFont="1" applyBorder="1" applyAlignment="1" applyProtection="1">
      <alignment vertical="top" wrapText="1"/>
      <protection locked="0"/>
    </xf>
    <xf numFmtId="9" fontId="0" fillId="2" borderId="1" xfId="0" applyNumberFormat="1" applyFill="1" applyBorder="1" applyAlignment="1" applyProtection="1">
      <alignment vertical="top"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80" zoomScaleNormal="80" workbookViewId="0">
      <selection activeCell="A14" sqref="A14:H14"/>
    </sheetView>
  </sheetViews>
  <sheetFormatPr defaultColWidth="9.109375" defaultRowHeight="14.4" x14ac:dyDescent="0.3"/>
  <cols>
    <col min="1" max="16384" width="9.109375" style="1"/>
  </cols>
  <sheetData>
    <row r="12" spans="1:10" ht="19.8" x14ac:dyDescent="0.7">
      <c r="C12" s="129" t="s">
        <v>93</v>
      </c>
      <c r="D12" s="129"/>
      <c r="E12" s="129"/>
      <c r="F12" s="129"/>
      <c r="G12" s="129"/>
      <c r="H12" s="129"/>
      <c r="I12" s="129"/>
      <c r="J12" s="129"/>
    </row>
    <row r="13" spans="1:10" ht="36" customHeight="1" x14ac:dyDescent="0.7">
      <c r="C13" s="130" t="s">
        <v>148</v>
      </c>
      <c r="D13" s="130"/>
      <c r="E13" s="130"/>
      <c r="F13" s="130"/>
      <c r="G13" s="130"/>
      <c r="H13" s="130"/>
      <c r="I13" s="130"/>
      <c r="J13" s="130"/>
    </row>
    <row r="14" spans="1:10" ht="15.6" x14ac:dyDescent="0.3">
      <c r="A14" s="127"/>
      <c r="B14" s="127"/>
      <c r="C14" s="127"/>
      <c r="D14" s="127"/>
      <c r="E14" s="127"/>
      <c r="F14" s="127"/>
      <c r="G14" s="127"/>
      <c r="H14" s="127"/>
      <c r="I14" s="6"/>
    </row>
    <row r="15" spans="1:10" x14ac:dyDescent="0.3">
      <c r="B15" s="14"/>
    </row>
    <row r="16" spans="1:10" ht="32.25" customHeight="1" x14ac:dyDescent="0.3">
      <c r="A16" s="128"/>
      <c r="B16" s="128"/>
      <c r="C16" s="128"/>
      <c r="D16" s="128"/>
      <c r="E16" s="128"/>
      <c r="F16" s="128"/>
      <c r="G16" s="128"/>
      <c r="H16" s="128"/>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60" zoomScaleNormal="60" workbookViewId="0">
      <pane ySplit="10" topLeftCell="A21" activePane="bottomLeft" state="frozen"/>
      <selection pane="bottomLeft" activeCell="D38" sqref="D38"/>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57" t="s">
        <v>125</v>
      </c>
      <c r="C1" s="157"/>
      <c r="D1" s="157"/>
      <c r="E1" s="157"/>
      <c r="F1" s="157"/>
      <c r="G1" s="157"/>
      <c r="H1" s="157"/>
    </row>
    <row r="2" spans="1:8" x14ac:dyDescent="0.3">
      <c r="B2" s="33" t="s">
        <v>4</v>
      </c>
      <c r="E2" s="16"/>
    </row>
    <row r="3" spans="1:8" ht="20.399999999999999" x14ac:dyDescent="0.7">
      <c r="B3" s="111" t="s">
        <v>448</v>
      </c>
      <c r="E3" s="42"/>
    </row>
    <row r="4" spans="1:8" x14ac:dyDescent="0.3">
      <c r="B4" s="33" t="s">
        <v>0</v>
      </c>
      <c r="C4" s="2"/>
      <c r="D4" s="2"/>
      <c r="E4" s="39"/>
    </row>
    <row r="5" spans="1:8" x14ac:dyDescent="0.3">
      <c r="B5" s="80" t="s">
        <v>106</v>
      </c>
      <c r="C5" s="2"/>
      <c r="D5" s="2"/>
      <c r="E5" s="43"/>
    </row>
    <row r="6" spans="1:8" x14ac:dyDescent="0.3">
      <c r="B6" s="33" t="s">
        <v>15</v>
      </c>
      <c r="C6" s="2"/>
      <c r="D6" s="2"/>
      <c r="E6" s="10"/>
    </row>
    <row r="7" spans="1:8" x14ac:dyDescent="0.3">
      <c r="B7" s="80" t="s">
        <v>106</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72" x14ac:dyDescent="0.3">
      <c r="A11" s="44">
        <v>1</v>
      </c>
      <c r="B11" s="114" t="s">
        <v>414</v>
      </c>
      <c r="C11" s="115" t="s">
        <v>415</v>
      </c>
      <c r="D11" s="114" t="s">
        <v>416</v>
      </c>
      <c r="E11" s="114" t="s">
        <v>417</v>
      </c>
      <c r="F11" s="117" t="s">
        <v>257</v>
      </c>
      <c r="G11" s="114" t="s">
        <v>164</v>
      </c>
      <c r="H11" s="114" t="s">
        <v>165</v>
      </c>
    </row>
    <row r="12" spans="1:8" ht="72" x14ac:dyDescent="0.3">
      <c r="A12" s="44">
        <v>2</v>
      </c>
      <c r="B12" s="114" t="s">
        <v>418</v>
      </c>
      <c r="C12" s="115" t="s">
        <v>415</v>
      </c>
      <c r="D12" s="114" t="s">
        <v>416</v>
      </c>
      <c r="E12" s="114" t="s">
        <v>419</v>
      </c>
      <c r="F12" s="118" t="s">
        <v>420</v>
      </c>
      <c r="G12" s="114" t="s">
        <v>164</v>
      </c>
      <c r="H12" s="114" t="s">
        <v>165</v>
      </c>
    </row>
    <row r="13" spans="1:8" ht="72" x14ac:dyDescent="0.3">
      <c r="A13" s="44">
        <v>3</v>
      </c>
      <c r="B13" s="114" t="s">
        <v>361</v>
      </c>
      <c r="C13" s="115" t="s">
        <v>415</v>
      </c>
      <c r="D13" s="114" t="s">
        <v>416</v>
      </c>
      <c r="E13" s="114" t="s">
        <v>421</v>
      </c>
      <c r="F13" s="118" t="s">
        <v>422</v>
      </c>
      <c r="G13" s="114" t="s">
        <v>164</v>
      </c>
      <c r="H13" s="114" t="s">
        <v>165</v>
      </c>
    </row>
    <row r="14" spans="1:8" ht="72" x14ac:dyDescent="0.3">
      <c r="A14" s="44">
        <v>4</v>
      </c>
      <c r="B14" s="114" t="s">
        <v>423</v>
      </c>
      <c r="C14" s="115" t="s">
        <v>424</v>
      </c>
      <c r="D14" s="115" t="s">
        <v>425</v>
      </c>
      <c r="E14" s="114" t="s">
        <v>426</v>
      </c>
      <c r="F14" s="118" t="s">
        <v>334</v>
      </c>
      <c r="G14" s="114" t="s">
        <v>164</v>
      </c>
      <c r="H14" s="114" t="s">
        <v>165</v>
      </c>
    </row>
    <row r="15" spans="1:8" ht="72" x14ac:dyDescent="0.3">
      <c r="A15" s="44">
        <v>5</v>
      </c>
      <c r="B15" s="114" t="s">
        <v>427</v>
      </c>
      <c r="C15" s="115" t="s">
        <v>424</v>
      </c>
      <c r="D15" s="115" t="s">
        <v>416</v>
      </c>
      <c r="E15" s="114" t="s">
        <v>428</v>
      </c>
      <c r="F15" s="118" t="s">
        <v>429</v>
      </c>
      <c r="G15" s="114" t="s">
        <v>164</v>
      </c>
      <c r="H15" s="114" t="s">
        <v>165</v>
      </c>
    </row>
    <row r="16" spans="1:8" ht="86.4" x14ac:dyDescent="0.3">
      <c r="A16" s="44">
        <v>6</v>
      </c>
      <c r="B16" s="114" t="s">
        <v>430</v>
      </c>
      <c r="C16" s="115" t="s">
        <v>431</v>
      </c>
      <c r="D16" s="115" t="s">
        <v>416</v>
      </c>
      <c r="E16" s="114" t="s">
        <v>432</v>
      </c>
      <c r="F16" s="118" t="s">
        <v>433</v>
      </c>
      <c r="G16" s="114" t="s">
        <v>164</v>
      </c>
      <c r="H16" s="114" t="s">
        <v>434</v>
      </c>
    </row>
    <row r="17" spans="1:8" ht="57.6" x14ac:dyDescent="0.3">
      <c r="A17" s="44">
        <v>7</v>
      </c>
      <c r="B17" s="114" t="s">
        <v>435</v>
      </c>
      <c r="C17" s="115" t="s">
        <v>431</v>
      </c>
      <c r="D17" s="115" t="s">
        <v>416</v>
      </c>
      <c r="E17" s="114" t="s">
        <v>436</v>
      </c>
      <c r="F17" s="118" t="s">
        <v>437</v>
      </c>
      <c r="G17" s="114" t="s">
        <v>438</v>
      </c>
      <c r="H17" s="114" t="s">
        <v>439</v>
      </c>
    </row>
    <row r="18" spans="1:8" ht="72" x14ac:dyDescent="0.3">
      <c r="A18" s="44">
        <v>8</v>
      </c>
      <c r="B18" s="114" t="s">
        <v>440</v>
      </c>
      <c r="C18" s="115" t="s">
        <v>441</v>
      </c>
      <c r="D18" s="115" t="s">
        <v>425</v>
      </c>
      <c r="E18" s="114" t="s">
        <v>442</v>
      </c>
      <c r="F18" s="118" t="s">
        <v>334</v>
      </c>
      <c r="G18" s="114" t="s">
        <v>443</v>
      </c>
      <c r="H18" s="116"/>
    </row>
    <row r="19" spans="1:8" ht="72" x14ac:dyDescent="0.3">
      <c r="A19" s="44">
        <v>9</v>
      </c>
      <c r="B19" s="114" t="s">
        <v>444</v>
      </c>
      <c r="C19" s="115" t="s">
        <v>441</v>
      </c>
      <c r="D19" s="115" t="s">
        <v>425</v>
      </c>
      <c r="E19" s="114" t="s">
        <v>445</v>
      </c>
      <c r="F19" s="118" t="s">
        <v>334</v>
      </c>
      <c r="G19" s="114" t="s">
        <v>164</v>
      </c>
      <c r="H19" s="115"/>
    </row>
    <row r="20" spans="1:8" ht="72" x14ac:dyDescent="0.3">
      <c r="A20" s="44">
        <v>10</v>
      </c>
      <c r="B20" s="114" t="s">
        <v>234</v>
      </c>
      <c r="C20" s="115" t="s">
        <v>446</v>
      </c>
      <c r="D20" s="115" t="s">
        <v>416</v>
      </c>
      <c r="E20" s="114" t="s">
        <v>236</v>
      </c>
      <c r="F20" s="118" t="s">
        <v>237</v>
      </c>
      <c r="G20" s="114" t="s">
        <v>238</v>
      </c>
      <c r="H20" s="116"/>
    </row>
    <row r="21" spans="1:8" ht="72" x14ac:dyDescent="0.3">
      <c r="A21" s="44">
        <v>11</v>
      </c>
      <c r="B21" s="114" t="s">
        <v>239</v>
      </c>
      <c r="C21" s="115" t="s">
        <v>446</v>
      </c>
      <c r="D21" s="115" t="s">
        <v>416</v>
      </c>
      <c r="E21" s="114" t="s">
        <v>240</v>
      </c>
      <c r="F21" s="115" t="s">
        <v>447</v>
      </c>
      <c r="G21" s="114" t="s">
        <v>242</v>
      </c>
      <c r="H21" s="116"/>
    </row>
    <row r="22" spans="1:8" ht="86.4" x14ac:dyDescent="0.3">
      <c r="A22" s="44">
        <v>12</v>
      </c>
      <c r="B22" s="120" t="s">
        <v>152</v>
      </c>
      <c r="C22" s="120" t="s">
        <v>243</v>
      </c>
      <c r="D22" s="121" t="s">
        <v>244</v>
      </c>
      <c r="E22" s="120" t="s">
        <v>245</v>
      </c>
      <c r="F22" s="120" t="s">
        <v>246</v>
      </c>
      <c r="G22" s="121" t="s">
        <v>247</v>
      </c>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E21" sqref="E21"/>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57" t="s">
        <v>126</v>
      </c>
      <c r="C1" s="157"/>
      <c r="D1" s="157"/>
      <c r="E1" s="157"/>
      <c r="F1" s="157"/>
      <c r="G1" s="157"/>
      <c r="H1" s="157"/>
    </row>
    <row r="2" spans="1:8" x14ac:dyDescent="0.3">
      <c r="B2" s="33" t="s">
        <v>4</v>
      </c>
      <c r="E2" s="16"/>
    </row>
    <row r="3" spans="1:8" x14ac:dyDescent="0.3">
      <c r="B3" s="79" t="s">
        <v>44</v>
      </c>
      <c r="E3" s="42"/>
    </row>
    <row r="4" spans="1:8" x14ac:dyDescent="0.3">
      <c r="B4" s="33" t="s">
        <v>0</v>
      </c>
      <c r="C4" s="2"/>
      <c r="D4" s="2"/>
      <c r="E4" s="39"/>
    </row>
    <row r="5" spans="1:8" x14ac:dyDescent="0.3">
      <c r="B5" s="80" t="s">
        <v>99</v>
      </c>
      <c r="C5" s="2"/>
      <c r="D5" s="2"/>
      <c r="E5" s="43"/>
    </row>
    <row r="6" spans="1:8" x14ac:dyDescent="0.3">
      <c r="B6" s="33" t="s">
        <v>15</v>
      </c>
      <c r="C6" s="2"/>
      <c r="D6" s="2"/>
      <c r="E6" s="10"/>
    </row>
    <row r="7" spans="1:8" x14ac:dyDescent="0.3">
      <c r="B7" s="80" t="s">
        <v>45</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x14ac:dyDescent="0.3">
      <c r="A11" s="44">
        <v>1</v>
      </c>
      <c r="B11" s="78"/>
      <c r="C11" s="81"/>
      <c r="D11" s="82"/>
      <c r="E11" s="78"/>
      <c r="F11" s="81"/>
      <c r="G11" s="82"/>
      <c r="H11" s="82"/>
    </row>
    <row r="12" spans="1:8" x14ac:dyDescent="0.3">
      <c r="A12" s="44">
        <v>2</v>
      </c>
      <c r="B12" s="78"/>
      <c r="C12" s="81"/>
      <c r="D12" s="82"/>
      <c r="E12" s="83"/>
      <c r="F12" s="82"/>
      <c r="G12" s="82"/>
      <c r="H12" s="82"/>
    </row>
    <row r="13" spans="1:8" x14ac:dyDescent="0.3">
      <c r="A13" s="44">
        <v>3</v>
      </c>
      <c r="B13" s="78"/>
      <c r="C13" s="78"/>
      <c r="D13" s="82"/>
      <c r="E13" s="78"/>
      <c r="F13" s="81"/>
      <c r="G13" s="82"/>
      <c r="H13" s="81"/>
    </row>
    <row r="14" spans="1:8" x14ac:dyDescent="0.3">
      <c r="A14" s="44">
        <v>4</v>
      </c>
      <c r="B14" s="78"/>
      <c r="C14" s="78"/>
      <c r="D14" s="82"/>
      <c r="E14" s="78"/>
      <c r="F14" s="84"/>
      <c r="G14" s="82"/>
      <c r="H14" s="82"/>
    </row>
    <row r="15" spans="1:8" x14ac:dyDescent="0.3">
      <c r="A15" s="44">
        <v>5</v>
      </c>
      <c r="B15" s="78"/>
      <c r="C15" s="78"/>
      <c r="D15" s="82"/>
      <c r="E15" s="78"/>
      <c r="F15" s="81"/>
      <c r="G15" s="82"/>
      <c r="H15" s="82"/>
    </row>
    <row r="16" spans="1:8" x14ac:dyDescent="0.3">
      <c r="A16" s="44">
        <v>6</v>
      </c>
      <c r="B16" s="78"/>
      <c r="C16" s="78"/>
      <c r="D16" s="82"/>
      <c r="E16" s="78"/>
      <c r="F16" s="81"/>
      <c r="G16" s="82"/>
      <c r="H16" s="82"/>
    </row>
    <row r="17" spans="1:8" x14ac:dyDescent="0.3">
      <c r="A17" s="44">
        <v>7</v>
      </c>
      <c r="B17" s="78"/>
      <c r="C17" s="81"/>
      <c r="D17" s="82"/>
      <c r="E17" s="78"/>
      <c r="F17" s="81"/>
      <c r="G17" s="82"/>
      <c r="H17" s="82"/>
    </row>
    <row r="18" spans="1:8" x14ac:dyDescent="0.3">
      <c r="A18" s="44">
        <v>8</v>
      </c>
      <c r="B18" s="78"/>
      <c r="C18" s="81"/>
      <c r="D18" s="82"/>
      <c r="E18" s="83"/>
      <c r="F18" s="82"/>
      <c r="G18" s="82"/>
      <c r="H18" s="82"/>
    </row>
    <row r="19" spans="1:8" x14ac:dyDescent="0.3">
      <c r="A19" s="44">
        <v>9</v>
      </c>
      <c r="B19" s="78"/>
      <c r="C19" s="78"/>
      <c r="D19" s="82"/>
      <c r="E19" s="78"/>
      <c r="F19" s="81"/>
      <c r="G19" s="82"/>
      <c r="H19" s="81"/>
    </row>
    <row r="20" spans="1:8" x14ac:dyDescent="0.3">
      <c r="A20" s="44">
        <v>10</v>
      </c>
      <c r="B20" s="78"/>
      <c r="C20" s="78"/>
      <c r="D20" s="82"/>
      <c r="E20" s="78"/>
      <c r="F20" s="84"/>
      <c r="G20" s="82"/>
      <c r="H20" s="82"/>
    </row>
    <row r="21" spans="1:8" x14ac:dyDescent="0.3">
      <c r="A21" s="44">
        <v>11</v>
      </c>
      <c r="B21" s="78"/>
      <c r="C21" s="78"/>
      <c r="D21" s="82"/>
      <c r="E21" s="78"/>
      <c r="F21" s="81"/>
      <c r="G21" s="82"/>
      <c r="H21" s="82"/>
    </row>
    <row r="22" spans="1:8" x14ac:dyDescent="0.3">
      <c r="A22" s="44">
        <v>12</v>
      </c>
      <c r="B22" s="78"/>
      <c r="C22" s="78"/>
      <c r="D22" s="82"/>
      <c r="E22" s="78"/>
      <c r="F22" s="81"/>
      <c r="G22" s="82"/>
      <c r="H22" s="82"/>
    </row>
    <row r="23" spans="1:8" x14ac:dyDescent="0.3">
      <c r="A23" s="44">
        <v>13</v>
      </c>
      <c r="B23" s="78"/>
      <c r="C23" s="81"/>
      <c r="D23" s="82"/>
      <c r="E23" s="78"/>
      <c r="F23" s="81"/>
      <c r="G23" s="82"/>
      <c r="H23" s="82"/>
    </row>
    <row r="24" spans="1:8" x14ac:dyDescent="0.3">
      <c r="A24" s="44">
        <v>14</v>
      </c>
      <c r="B24" s="78"/>
      <c r="C24" s="81"/>
      <c r="D24" s="82"/>
      <c r="E24" s="83"/>
      <c r="F24" s="82"/>
      <c r="G24" s="82"/>
      <c r="H24" s="82"/>
    </row>
    <row r="25" spans="1:8" x14ac:dyDescent="0.3">
      <c r="A25" s="44">
        <v>15</v>
      </c>
      <c r="B25" s="78"/>
      <c r="C25" s="78"/>
      <c r="D25" s="82"/>
      <c r="E25" s="78"/>
      <c r="F25" s="81"/>
      <c r="G25" s="82"/>
      <c r="H25" s="81"/>
    </row>
    <row r="26" spans="1:8" x14ac:dyDescent="0.3">
      <c r="A26" s="44">
        <v>16</v>
      </c>
      <c r="B26" s="78"/>
      <c r="C26" s="78"/>
      <c r="D26" s="82"/>
      <c r="E26" s="78"/>
      <c r="F26" s="84"/>
      <c r="G26" s="82"/>
      <c r="H26" s="82"/>
    </row>
    <row r="27" spans="1:8" x14ac:dyDescent="0.3">
      <c r="A27" s="44">
        <v>17</v>
      </c>
      <c r="B27" s="78"/>
      <c r="C27" s="78"/>
      <c r="D27" s="82"/>
      <c r="E27" s="78"/>
      <c r="F27" s="81"/>
      <c r="G27" s="82"/>
      <c r="H27" s="82"/>
    </row>
    <row r="28" spans="1:8" x14ac:dyDescent="0.3">
      <c r="A28" s="44">
        <v>18</v>
      </c>
      <c r="B28" s="78"/>
      <c r="C28" s="78"/>
      <c r="D28" s="82"/>
      <c r="E28" s="78"/>
      <c r="F28" s="81"/>
      <c r="G28" s="82"/>
      <c r="H28" s="82"/>
    </row>
    <row r="29" spans="1:8" x14ac:dyDescent="0.3">
      <c r="A29" s="44">
        <v>19</v>
      </c>
      <c r="B29" s="78"/>
      <c r="C29" s="81"/>
      <c r="D29" s="82"/>
      <c r="E29" s="78"/>
      <c r="F29" s="81"/>
      <c r="G29" s="82"/>
      <c r="H29" s="82"/>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09375" defaultRowHeight="14.4" x14ac:dyDescent="0.3"/>
  <cols>
    <col min="1" max="10" width="9.109375" style="1" customWidth="1"/>
    <col min="11" max="16384" width="9.109375" style="1"/>
  </cols>
  <sheetData>
    <row r="1" spans="1:10" ht="18.600000000000001" thickBot="1" x14ac:dyDescent="0.35">
      <c r="A1" s="146" t="s">
        <v>48</v>
      </c>
      <c r="B1" s="146"/>
      <c r="C1" s="146"/>
      <c r="D1" s="146"/>
      <c r="E1" s="146"/>
      <c r="F1" s="146"/>
      <c r="G1" s="146"/>
      <c r="H1" s="146"/>
      <c r="I1" s="146"/>
      <c r="J1" s="146"/>
    </row>
    <row r="2" spans="1:10" x14ac:dyDescent="0.3">
      <c r="A2" s="154" t="s">
        <v>49</v>
      </c>
      <c r="B2" s="154"/>
      <c r="C2" s="154"/>
      <c r="D2" s="154"/>
      <c r="E2" s="154"/>
      <c r="F2" s="154"/>
      <c r="G2" s="154"/>
      <c r="H2" s="154"/>
      <c r="I2" s="154"/>
      <c r="J2" s="154"/>
    </row>
    <row r="3" spans="1:10" x14ac:dyDescent="0.3">
      <c r="A3" s="154"/>
      <c r="B3" s="154"/>
      <c r="C3" s="154"/>
      <c r="D3" s="154"/>
      <c r="E3" s="154"/>
      <c r="F3" s="154"/>
      <c r="G3" s="154"/>
      <c r="H3" s="154"/>
      <c r="I3" s="154"/>
      <c r="J3" s="154"/>
    </row>
    <row r="4" spans="1:10" ht="10.5" customHeight="1" x14ac:dyDescent="0.3">
      <c r="A4" s="158"/>
      <c r="B4" s="158"/>
      <c r="C4" s="158"/>
      <c r="D4" s="158"/>
      <c r="E4" s="158"/>
      <c r="F4" s="158"/>
      <c r="G4" s="158"/>
      <c r="H4" s="158"/>
      <c r="I4" s="158"/>
      <c r="J4" s="158"/>
    </row>
    <row r="5" spans="1:10" ht="242.25" customHeight="1" x14ac:dyDescent="0.3">
      <c r="A5" s="159" t="s">
        <v>123</v>
      </c>
      <c r="B5" s="135"/>
      <c r="C5" s="135"/>
      <c r="D5" s="135"/>
      <c r="E5" s="135"/>
      <c r="F5" s="135"/>
      <c r="G5" s="135"/>
      <c r="H5" s="135"/>
      <c r="I5" s="135"/>
      <c r="J5" s="135"/>
    </row>
    <row r="8" spans="1:10" x14ac:dyDescent="0.3">
      <c r="A8" s="25"/>
      <c r="B8" s="25"/>
      <c r="C8" s="25"/>
      <c r="D8" s="25"/>
      <c r="E8" s="25"/>
      <c r="F8" s="25"/>
    </row>
    <row r="9" spans="1:10" x14ac:dyDescent="0.3">
      <c r="A9" s="24"/>
      <c r="B9" s="24"/>
      <c r="C9" s="24"/>
      <c r="D9" s="24"/>
      <c r="E9" s="24"/>
      <c r="F9" s="24"/>
    </row>
    <row r="10" spans="1:10" x14ac:dyDescent="0.3">
      <c r="A10" s="20"/>
      <c r="B10" s="21"/>
      <c r="C10" s="21"/>
      <c r="D10" s="21"/>
      <c r="E10" s="21"/>
      <c r="F10" s="21"/>
    </row>
    <row r="11" spans="1:10" x14ac:dyDescent="0.3">
      <c r="A11" s="20"/>
      <c r="B11" s="20"/>
      <c r="C11" s="20"/>
      <c r="D11" s="20"/>
      <c r="E11" s="20"/>
      <c r="F11" s="20"/>
    </row>
    <row r="12" spans="1:10" x14ac:dyDescent="0.3">
      <c r="A12" s="20"/>
      <c r="B12" s="20"/>
      <c r="C12" s="20"/>
      <c r="D12" s="20"/>
      <c r="E12" s="20"/>
      <c r="F12" s="20"/>
    </row>
    <row r="13" spans="1:10" x14ac:dyDescent="0.3">
      <c r="A13" s="20"/>
      <c r="B13" s="20"/>
      <c r="C13" s="20"/>
      <c r="D13" s="20"/>
      <c r="E13" s="20"/>
      <c r="F13" s="20"/>
    </row>
    <row r="14" spans="1:10" x14ac:dyDescent="0.3">
      <c r="A14" s="20"/>
      <c r="B14" s="20"/>
      <c r="C14" s="20"/>
      <c r="D14" s="20"/>
      <c r="E14" s="20"/>
      <c r="F14" s="20"/>
    </row>
    <row r="15" spans="1:10" x14ac:dyDescent="0.3">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70" zoomScaleNormal="70" workbookViewId="0">
      <pane xSplit="1" ySplit="3" topLeftCell="B4" activePane="bottomRight" state="frozen"/>
      <selection pane="topRight" activeCell="B1" sqref="B1"/>
      <selection pane="bottomLeft" activeCell="A3" sqref="A3"/>
      <selection pane="bottomRight" activeCell="F124" sqref="F124"/>
    </sheetView>
  </sheetViews>
  <sheetFormatPr defaultColWidth="9.109375" defaultRowHeight="14.4" x14ac:dyDescent="0.3"/>
  <cols>
    <col min="1" max="1" width="3.88671875" style="1" bestFit="1" customWidth="1"/>
    <col min="2" max="2" width="50.6640625" style="1" customWidth="1"/>
    <col min="3" max="8" width="30.6640625" style="1" customWidth="1"/>
    <col min="9" max="9" width="38.44140625" style="1" customWidth="1"/>
    <col min="10" max="10" width="4.33203125" style="1" customWidth="1"/>
    <col min="11" max="13" width="9" style="1" customWidth="1"/>
    <col min="14" max="16384" width="9.109375" style="1"/>
  </cols>
  <sheetData>
    <row r="1" spans="1:28" ht="30.75" customHeight="1" thickBot="1" x14ac:dyDescent="0.35">
      <c r="B1" s="167" t="s">
        <v>56</v>
      </c>
      <c r="C1" s="167"/>
      <c r="D1" s="167"/>
      <c r="E1" s="167"/>
      <c r="F1" s="167"/>
      <c r="G1" s="167"/>
      <c r="H1" s="167"/>
      <c r="I1" s="167"/>
    </row>
    <row r="2" spans="1:28" ht="33" customHeight="1" thickBot="1" x14ac:dyDescent="0.35">
      <c r="G2" s="164" t="s">
        <v>96</v>
      </c>
      <c r="H2" s="165"/>
      <c r="I2" s="166"/>
      <c r="K2" s="168"/>
      <c r="L2" s="168"/>
      <c r="M2" s="168"/>
      <c r="N2" s="168"/>
      <c r="O2" s="168"/>
      <c r="P2" s="168"/>
      <c r="Q2" s="168"/>
      <c r="R2" s="168"/>
      <c r="S2" s="168"/>
      <c r="T2" s="168"/>
      <c r="U2" s="168"/>
      <c r="V2" s="168"/>
      <c r="W2" s="168"/>
      <c r="X2" s="168"/>
      <c r="Y2" s="168"/>
      <c r="Z2" s="168"/>
      <c r="AA2" s="168"/>
      <c r="AB2" s="168"/>
    </row>
    <row r="3" spans="1:28" ht="48.75" customHeight="1" thickBot="1" x14ac:dyDescent="0.35">
      <c r="B3" s="51" t="s">
        <v>50</v>
      </c>
      <c r="C3" s="52" t="s">
        <v>51</v>
      </c>
      <c r="D3" s="52" t="s">
        <v>52</v>
      </c>
      <c r="E3" s="52" t="s">
        <v>53</v>
      </c>
      <c r="F3" s="53" t="s">
        <v>54</v>
      </c>
      <c r="G3" s="73" t="s">
        <v>55</v>
      </c>
      <c r="H3" s="74" t="s">
        <v>146</v>
      </c>
      <c r="I3" s="75" t="s">
        <v>64</v>
      </c>
      <c r="K3" s="170" t="s">
        <v>147</v>
      </c>
      <c r="L3" s="170"/>
      <c r="M3" s="170"/>
      <c r="N3" s="170"/>
      <c r="O3" s="170"/>
      <c r="P3" s="170"/>
      <c r="Q3" s="170"/>
      <c r="R3" s="170"/>
      <c r="S3" s="170"/>
      <c r="T3" s="170"/>
      <c r="U3" s="170"/>
      <c r="V3" s="170"/>
      <c r="W3" s="170"/>
      <c r="X3" s="170"/>
      <c r="Y3" s="170"/>
      <c r="Z3" s="170"/>
      <c r="AA3" s="170"/>
      <c r="AB3" s="170"/>
    </row>
    <row r="4" spans="1:28" ht="15" thickBot="1" x14ac:dyDescent="0.35">
      <c r="A4" s="42"/>
      <c r="B4" s="169" t="s">
        <v>43</v>
      </c>
      <c r="C4" s="162"/>
      <c r="D4" s="162"/>
      <c r="E4" s="162"/>
      <c r="F4" s="162"/>
      <c r="G4" s="162"/>
      <c r="H4" s="162"/>
      <c r="I4" s="163"/>
      <c r="K4" s="170"/>
      <c r="L4" s="170"/>
      <c r="M4" s="170"/>
      <c r="N4" s="170"/>
      <c r="O4" s="170"/>
      <c r="P4" s="170"/>
      <c r="Q4" s="170"/>
      <c r="R4" s="170"/>
      <c r="S4" s="170"/>
      <c r="T4" s="170"/>
      <c r="U4" s="170"/>
      <c r="V4" s="170"/>
      <c r="W4" s="170"/>
      <c r="X4" s="170"/>
      <c r="Y4" s="170"/>
      <c r="Z4" s="170"/>
      <c r="AA4" s="170"/>
      <c r="AB4" s="170"/>
    </row>
    <row r="5" spans="1:28" ht="28.8" x14ac:dyDescent="0.3">
      <c r="A5" s="44">
        <v>1</v>
      </c>
      <c r="B5" s="26" t="str">
        <f>'Response 2 - Need 1'!B11</f>
        <v>Provide leadership and in-kind support to HIA and HIA Healthy Lifestyles Task Force</v>
      </c>
      <c r="C5" s="85"/>
      <c r="D5" s="86"/>
      <c r="E5" s="85"/>
      <c r="F5" s="87"/>
      <c r="G5" s="88"/>
      <c r="H5" s="88"/>
      <c r="I5" s="88"/>
    </row>
    <row r="6" spans="1:28" ht="28.8" x14ac:dyDescent="0.3">
      <c r="A6" s="44">
        <v>2</v>
      </c>
      <c r="B6" s="26" t="str">
        <f>'Response 2 - Need 1'!B12</f>
        <v>Staff person/RN serves as co-chair of Healthy Lifestyles Task Force</v>
      </c>
      <c r="C6" s="89"/>
      <c r="D6" s="90"/>
      <c r="E6" s="89"/>
      <c r="F6" s="91"/>
      <c r="G6" s="92"/>
      <c r="H6" s="93"/>
      <c r="I6" s="93"/>
    </row>
    <row r="7" spans="1:28" ht="28.8" x14ac:dyDescent="0.3">
      <c r="A7" s="44">
        <v>3</v>
      </c>
      <c r="B7" s="26" t="str">
        <f>'Response 2 - Need 1'!B13</f>
        <v>Collaborate with HIA partners to deliver Healthy Lifestyle events and activities throughout the region</v>
      </c>
      <c r="C7" s="89"/>
      <c r="D7" s="90"/>
      <c r="E7" s="89"/>
      <c r="F7" s="91"/>
      <c r="G7" s="92"/>
      <c r="H7" s="93"/>
      <c r="I7" s="93"/>
    </row>
    <row r="8" spans="1:28" ht="28.8" x14ac:dyDescent="0.3">
      <c r="A8" s="44">
        <v>4</v>
      </c>
      <c r="B8" s="26" t="str">
        <f>'Response 2 - Need 1'!B14</f>
        <v>Explore options for expanding preventative screening services for the community</v>
      </c>
      <c r="C8" s="89"/>
      <c r="D8" s="90"/>
      <c r="E8" s="89"/>
      <c r="F8" s="91"/>
      <c r="G8" s="92"/>
      <c r="H8" s="93"/>
      <c r="I8" s="93"/>
    </row>
    <row r="9" spans="1:28" ht="86.4" customHeight="1" x14ac:dyDescent="0.3">
      <c r="A9" s="44">
        <v>5</v>
      </c>
      <c r="B9" s="26" t="str">
        <f>'Response 2 - Need 1'!B15</f>
        <v>Provide education and increase awareness of disease 
prevention and available resources</v>
      </c>
      <c r="C9" s="89"/>
      <c r="D9" s="90"/>
      <c r="E9" s="89">
        <f>18116+23039+8868+6543+436</f>
        <v>57002</v>
      </c>
      <c r="F9" s="91" t="s">
        <v>449</v>
      </c>
      <c r="G9" s="92" t="s">
        <v>132</v>
      </c>
      <c r="H9" s="93"/>
      <c r="I9" s="93"/>
    </row>
    <row r="10" spans="1:28" ht="28.8" x14ac:dyDescent="0.3">
      <c r="A10" s="44">
        <v>6</v>
      </c>
      <c r="B10" s="26" t="str">
        <f>'Response 2 - Need 1'!B16</f>
        <v>Educate community on blood pressure and diabetes control, particularly in priority zip codes</v>
      </c>
      <c r="C10" s="89"/>
      <c r="D10" s="90"/>
      <c r="E10" s="89"/>
      <c r="F10" s="91"/>
      <c r="G10" s="92"/>
      <c r="H10" s="93"/>
      <c r="I10" s="93"/>
    </row>
    <row r="11" spans="1:28" ht="26.4" customHeight="1" x14ac:dyDescent="0.3">
      <c r="A11" s="44">
        <v>7</v>
      </c>
      <c r="B11" s="26" t="str">
        <f>'Response 2 - Need 1'!B17</f>
        <v>Identify and address social determinants of health (SDOH)</v>
      </c>
      <c r="C11" s="89"/>
      <c r="D11" s="90"/>
      <c r="E11" s="89"/>
      <c r="F11" s="91"/>
      <c r="G11" s="92"/>
      <c r="H11" s="93"/>
      <c r="I11" s="93"/>
    </row>
    <row r="12" spans="1:28" ht="28.8" x14ac:dyDescent="0.3">
      <c r="A12" s="44">
        <v>8</v>
      </c>
      <c r="B12" s="26" t="str">
        <f>'Response 2 - Need 1'!B18</f>
        <v>Leverage existing and foster new partnerships in underserved communities</v>
      </c>
      <c r="C12" s="89"/>
      <c r="D12" s="90"/>
      <c r="E12" s="89"/>
      <c r="F12" s="91"/>
      <c r="G12" s="92"/>
      <c r="H12" s="93"/>
      <c r="I12" s="93"/>
    </row>
    <row r="13" spans="1:28" ht="43.2" x14ac:dyDescent="0.3">
      <c r="A13" s="44">
        <v>9</v>
      </c>
      <c r="B13" s="26" t="str">
        <f>'Response 2 - Need 1'!B19</f>
        <v>Continue funding and supporting Medical Mission at Home</v>
      </c>
      <c r="C13" s="89"/>
      <c r="D13" s="90"/>
      <c r="E13" s="89">
        <v>120060</v>
      </c>
      <c r="F13" s="91" t="s">
        <v>450</v>
      </c>
      <c r="G13" s="92" t="s">
        <v>132</v>
      </c>
      <c r="H13" s="93"/>
      <c r="I13" s="93"/>
    </row>
    <row r="14" spans="1:28" ht="28.8" x14ac:dyDescent="0.3">
      <c r="A14" s="44">
        <v>10</v>
      </c>
      <c r="B14" s="26" t="str">
        <f>'Response 2 - Need 1'!B20</f>
        <v>Expand KYN screenings where feasible, leveraging community_x0002_based organizations</v>
      </c>
      <c r="C14" s="89"/>
      <c r="D14" s="90"/>
      <c r="E14" s="89"/>
      <c r="F14" s="91"/>
      <c r="G14" s="92"/>
      <c r="H14" s="93"/>
      <c r="I14" s="93"/>
    </row>
    <row r="15" spans="1:28" ht="28.8" x14ac:dyDescent="0.3">
      <c r="A15" s="44">
        <v>11</v>
      </c>
      <c r="B15" s="26" t="str">
        <f>'Response 2 - Need 1'!B21</f>
        <v>Partner with Community Health Workers (CHW) to link KYN participants to follow-up care</v>
      </c>
      <c r="C15" s="89"/>
      <c r="D15" s="90"/>
      <c r="E15" s="89"/>
      <c r="F15" s="91"/>
      <c r="G15" s="92"/>
      <c r="H15" s="93"/>
      <c r="I15" s="93"/>
    </row>
    <row r="16" spans="1:28" ht="43.2" x14ac:dyDescent="0.3">
      <c r="A16" s="44">
        <v>12</v>
      </c>
      <c r="B16" s="26" t="str">
        <f>'Response 2 - Need 1'!B22</f>
        <v>Continue A1C and blood pressure screenings and distribution of free blood pressure cuffs for those with hypertension</v>
      </c>
      <c r="C16" s="89"/>
      <c r="D16" s="90"/>
      <c r="E16" s="89"/>
      <c r="F16" s="91"/>
      <c r="G16" s="92"/>
      <c r="H16" s="93"/>
      <c r="I16" s="93"/>
    </row>
    <row r="17" spans="1:9" ht="28.8" x14ac:dyDescent="0.3">
      <c r="A17" s="44">
        <v>13</v>
      </c>
      <c r="B17" s="26" t="str">
        <f>'Response 2 - Need 1'!B23</f>
        <v>Leverage existing education programs from reliable sources to share with community members</v>
      </c>
      <c r="C17" s="89"/>
      <c r="D17" s="90"/>
      <c r="E17" s="89"/>
      <c r="F17" s="91"/>
      <c r="G17" s="92"/>
      <c r="H17" s="93"/>
      <c r="I17" s="93"/>
    </row>
    <row r="18" spans="1:9" ht="43.2" x14ac:dyDescent="0.3">
      <c r="A18" s="44">
        <v>14</v>
      </c>
      <c r="B18" s="26" t="str">
        <f>'Response 2 - Need 1'!B24</f>
        <v>Support and expand partnership with Bridgeport Farmer’s Market collaborative</v>
      </c>
      <c r="C18" s="89"/>
      <c r="D18" s="90"/>
      <c r="E18" s="89">
        <v>951</v>
      </c>
      <c r="F18" s="91" t="s">
        <v>451</v>
      </c>
      <c r="G18" s="92" t="s">
        <v>132</v>
      </c>
      <c r="H18" s="93"/>
      <c r="I18" s="93"/>
    </row>
    <row r="19" spans="1:9" ht="43.2" x14ac:dyDescent="0.3">
      <c r="A19" s="44">
        <v>15</v>
      </c>
      <c r="B19" s="26" t="str">
        <f>'Response 2 - Need 1'!B25</f>
        <v>Continue to fund and distribute Bridgeport Bucks coupons</v>
      </c>
      <c r="C19" s="89"/>
      <c r="D19" s="90"/>
      <c r="E19" s="89">
        <v>490</v>
      </c>
      <c r="F19" s="91" t="s">
        <v>451</v>
      </c>
      <c r="G19" s="92" t="s">
        <v>132</v>
      </c>
      <c r="H19" s="93"/>
      <c r="I19" s="93"/>
    </row>
    <row r="20" spans="1:9" ht="43.2" x14ac:dyDescent="0.3">
      <c r="A20" s="44">
        <v>16</v>
      </c>
      <c r="B20" s="26" t="str">
        <f>'Response 2 - Need 1'!B26</f>
        <v>Partner with the CT Foodshare Mobile Pantry</v>
      </c>
      <c r="C20" s="89"/>
      <c r="D20" s="90"/>
      <c r="E20" s="89">
        <v>70074</v>
      </c>
      <c r="F20" s="91" t="s">
        <v>451</v>
      </c>
      <c r="G20" s="92" t="s">
        <v>132</v>
      </c>
      <c r="H20" s="93"/>
      <c r="I20" s="93"/>
    </row>
    <row r="21" spans="1:9" ht="39.6" customHeight="1" x14ac:dyDescent="0.3">
      <c r="A21" s="44">
        <v>17</v>
      </c>
      <c r="B21" s="26" t="str">
        <f>'Response 2 - Need 1'!B27</f>
        <v>Leverage CHW pilot program to provide food resources to those in need for the duration of program</v>
      </c>
      <c r="C21" s="89"/>
      <c r="D21" s="90"/>
      <c r="E21" s="89"/>
      <c r="F21" s="91"/>
      <c r="G21" s="92"/>
      <c r="H21" s="93"/>
      <c r="I21" s="93"/>
    </row>
    <row r="22" spans="1:9" ht="43.2" x14ac:dyDescent="0.3">
      <c r="A22" s="44">
        <v>18</v>
      </c>
      <c r="B22" s="26" t="str">
        <f>'Response 2 - Need 1'!B28</f>
        <v>Seek to expand existing and coordinate new programs that address access to healthy food (e.g., HHC Waste Not program)</v>
      </c>
      <c r="C22" s="89"/>
      <c r="D22" s="90"/>
      <c r="E22" s="89">
        <f>9033+4013</f>
        <v>13046</v>
      </c>
      <c r="F22" s="91" t="s">
        <v>452</v>
      </c>
      <c r="G22" s="92" t="s">
        <v>132</v>
      </c>
      <c r="H22" s="93"/>
      <c r="I22" s="93"/>
    </row>
    <row r="23" spans="1:9" ht="28.8" x14ac:dyDescent="0.3">
      <c r="A23" s="44">
        <v>19</v>
      </c>
      <c r="B23" s="26" t="str">
        <f>'Response 2 - Need 1'!B29</f>
        <v>Leverage existing programs and communication 
vehicles/channels to provide nutrition education</v>
      </c>
      <c r="C23" s="89"/>
      <c r="D23" s="90"/>
      <c r="E23" s="89"/>
      <c r="F23" s="91"/>
      <c r="G23" s="92"/>
      <c r="H23" s="93"/>
      <c r="I23" s="93"/>
    </row>
    <row r="24" spans="1:9" ht="43.2" x14ac:dyDescent="0.3">
      <c r="A24" s="44">
        <v>20</v>
      </c>
      <c r="B24" s="26" t="str">
        <f>'Response 2 - Need 1'!B30</f>
        <v>Increase awareness of access points where community members can obtain affordable, healthy, and nutritious food</v>
      </c>
      <c r="C24" s="89"/>
      <c r="D24" s="90"/>
      <c r="E24" s="89"/>
      <c r="F24" s="91"/>
      <c r="G24" s="92"/>
      <c r="H24" s="93"/>
      <c r="I24" s="93"/>
    </row>
    <row r="25" spans="1:9" ht="28.8" x14ac:dyDescent="0.3">
      <c r="A25" s="44">
        <v>21</v>
      </c>
      <c r="B25" s="26" t="str">
        <f>'Response 2 - Need 1'!B31</f>
        <v>Grow the St. Vincent’s Mission Fund in partnership with the philanthropy team</v>
      </c>
      <c r="C25" s="89"/>
      <c r="D25" s="90"/>
      <c r="E25" s="89"/>
      <c r="F25" s="91"/>
      <c r="G25" s="92"/>
      <c r="H25" s="93"/>
      <c r="I25" s="93"/>
    </row>
    <row r="26" spans="1:9" x14ac:dyDescent="0.3">
      <c r="A26" s="44">
        <v>22</v>
      </c>
      <c r="B26" s="26" t="str">
        <f>'Response 2 - Need 1'!B32</f>
        <v>Pursue grants to support work</v>
      </c>
      <c r="C26" s="89"/>
      <c r="D26" s="90"/>
      <c r="E26" s="89"/>
      <c r="F26" s="91"/>
      <c r="G26" s="92"/>
      <c r="H26" s="93"/>
      <c r="I26" s="93"/>
    </row>
    <row r="27" spans="1:9" ht="108.6" customHeight="1" x14ac:dyDescent="0.3">
      <c r="A27" s="44">
        <v>23</v>
      </c>
      <c r="B27" s="26" t="str">
        <f>'Response 2 - Need 1'!B33</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27" s="89">
        <v>277570.25</v>
      </c>
      <c r="D27" s="91" t="s">
        <v>450</v>
      </c>
      <c r="E27" s="89"/>
      <c r="F27" s="90"/>
      <c r="G27" s="92" t="s">
        <v>132</v>
      </c>
      <c r="H27" s="93"/>
      <c r="I27" s="93"/>
    </row>
    <row r="28" spans="1:9" ht="43.2" x14ac:dyDescent="0.3">
      <c r="A28" s="44">
        <v>24</v>
      </c>
      <c r="B28" s="26" t="str">
        <f>'Response 2 - Need 1'!B34</f>
        <v>Continue supporting cancer patients via Swim Across the Sound services</v>
      </c>
      <c r="C28" s="89"/>
      <c r="D28" s="90"/>
      <c r="E28" s="89">
        <f>525768+18210</f>
        <v>543978</v>
      </c>
      <c r="F28" s="90" t="s">
        <v>453</v>
      </c>
      <c r="G28" s="92" t="s">
        <v>132</v>
      </c>
      <c r="H28" s="93"/>
      <c r="I28" s="93"/>
    </row>
    <row r="29" spans="1:9" ht="43.8" customHeight="1" x14ac:dyDescent="0.3">
      <c r="A29" s="44">
        <v>25</v>
      </c>
      <c r="B29" s="26" t="str">
        <f>'Response 2 - Need 1'!B35</f>
        <v>Cash and in-kind donations  made to community based organizations to support efforts in this prioirity area</v>
      </c>
      <c r="C29" s="89"/>
      <c r="D29" s="90"/>
      <c r="E29" s="89"/>
      <c r="F29" s="91"/>
      <c r="G29" s="92"/>
      <c r="H29" s="93"/>
      <c r="I29" s="93"/>
    </row>
    <row r="30" spans="1:9" x14ac:dyDescent="0.3">
      <c r="A30" s="44">
        <v>26</v>
      </c>
      <c r="B30" s="26">
        <f>'Response 2 - Need 1'!B36</f>
        <v>0</v>
      </c>
      <c r="C30" s="89"/>
      <c r="D30" s="90"/>
      <c r="E30" s="89"/>
      <c r="F30" s="91"/>
      <c r="G30" s="92"/>
      <c r="H30" s="93"/>
      <c r="I30" s="93"/>
    </row>
    <row r="31" spans="1:9" x14ac:dyDescent="0.3">
      <c r="A31" s="44">
        <v>27</v>
      </c>
      <c r="B31" s="26">
        <f>'Response 2 - Need 1'!B37</f>
        <v>0</v>
      </c>
      <c r="C31" s="89"/>
      <c r="D31" s="90"/>
      <c r="E31" s="89"/>
      <c r="F31" s="91"/>
      <c r="G31" s="92"/>
      <c r="H31" s="93"/>
      <c r="I31" s="93"/>
    </row>
    <row r="32" spans="1:9" x14ac:dyDescent="0.3">
      <c r="A32" s="44">
        <v>28</v>
      </c>
      <c r="B32" s="26">
        <f>'Response 2 - Need 1'!B38</f>
        <v>0</v>
      </c>
      <c r="C32" s="89"/>
      <c r="D32" s="90"/>
      <c r="E32" s="89"/>
      <c r="F32" s="91"/>
      <c r="G32" s="92"/>
      <c r="H32" s="93"/>
      <c r="I32" s="93"/>
    </row>
    <row r="33" spans="1:9" x14ac:dyDescent="0.3">
      <c r="A33" s="44">
        <v>29</v>
      </c>
      <c r="B33" s="26">
        <f>'Response 2 - Need 1'!B39</f>
        <v>0</v>
      </c>
      <c r="C33" s="89"/>
      <c r="D33" s="90"/>
      <c r="E33" s="89"/>
      <c r="F33" s="91"/>
      <c r="G33" s="92"/>
      <c r="H33" s="93"/>
      <c r="I33" s="93"/>
    </row>
    <row r="34" spans="1:9" x14ac:dyDescent="0.3">
      <c r="A34" s="44">
        <v>30</v>
      </c>
      <c r="B34" s="26">
        <f>'Response 2 - Need 1'!B40</f>
        <v>0</v>
      </c>
      <c r="C34" s="89"/>
      <c r="D34" s="90"/>
      <c r="E34" s="89"/>
      <c r="F34" s="91"/>
      <c r="G34" s="92"/>
      <c r="H34" s="93"/>
      <c r="I34" s="93"/>
    </row>
    <row r="35" spans="1:9" x14ac:dyDescent="0.3">
      <c r="A35" s="44">
        <v>31</v>
      </c>
      <c r="B35" s="26">
        <f>'Response 2 - Need 1'!B41</f>
        <v>0</v>
      </c>
      <c r="C35" s="89"/>
      <c r="D35" s="90"/>
      <c r="E35" s="89"/>
      <c r="F35" s="91"/>
      <c r="G35" s="92"/>
      <c r="H35" s="93"/>
      <c r="I35" s="93"/>
    </row>
    <row r="36" spans="1:9" x14ac:dyDescent="0.3">
      <c r="A36" s="44">
        <v>32</v>
      </c>
      <c r="B36" s="26">
        <f>'Response 2 - Need 1'!B42</f>
        <v>0</v>
      </c>
      <c r="C36" s="89"/>
      <c r="D36" s="90"/>
      <c r="E36" s="89"/>
      <c r="F36" s="91"/>
      <c r="G36" s="92"/>
      <c r="H36" s="93"/>
      <c r="I36" s="93"/>
    </row>
    <row r="37" spans="1:9" x14ac:dyDescent="0.3">
      <c r="A37" s="44">
        <v>33</v>
      </c>
      <c r="B37" s="26">
        <f>'Response 2 - Need 1'!B43</f>
        <v>0</v>
      </c>
      <c r="C37" s="89"/>
      <c r="D37" s="90"/>
      <c r="E37" s="89"/>
      <c r="F37" s="91"/>
      <c r="G37" s="92"/>
      <c r="H37" s="93"/>
      <c r="I37" s="93"/>
    </row>
    <row r="38" spans="1:9" x14ac:dyDescent="0.3">
      <c r="A38" s="44">
        <v>34</v>
      </c>
      <c r="B38" s="26">
        <f>'Response 2 - Need 1'!B44</f>
        <v>0</v>
      </c>
      <c r="C38" s="89"/>
      <c r="D38" s="90"/>
      <c r="E38" s="89"/>
      <c r="F38" s="91"/>
      <c r="G38" s="92"/>
      <c r="H38" s="93"/>
      <c r="I38" s="93"/>
    </row>
    <row r="39" spans="1:9" x14ac:dyDescent="0.3">
      <c r="A39" s="44">
        <v>35</v>
      </c>
      <c r="B39" s="26">
        <f>'Response 2 - Need 1'!B45</f>
        <v>0</v>
      </c>
      <c r="C39" s="89"/>
      <c r="D39" s="90"/>
      <c r="E39" s="89"/>
      <c r="F39" s="91"/>
      <c r="G39" s="92"/>
      <c r="H39" s="93"/>
      <c r="I39" s="93"/>
    </row>
    <row r="40" spans="1:9" x14ac:dyDescent="0.3">
      <c r="A40" s="44">
        <v>36</v>
      </c>
      <c r="B40" s="26">
        <f>'Response 2 - Need 1'!B46</f>
        <v>0</v>
      </c>
      <c r="C40" s="89"/>
      <c r="D40" s="90"/>
      <c r="E40" s="89"/>
      <c r="F40" s="91"/>
      <c r="G40" s="92"/>
      <c r="H40" s="93"/>
      <c r="I40" s="93"/>
    </row>
    <row r="41" spans="1:9" x14ac:dyDescent="0.3">
      <c r="A41" s="44">
        <v>37</v>
      </c>
      <c r="B41" s="26">
        <f>'Response 2 - Need 1'!B47</f>
        <v>0</v>
      </c>
      <c r="C41" s="89"/>
      <c r="D41" s="90"/>
      <c r="E41" s="89"/>
      <c r="F41" s="91"/>
      <c r="G41" s="92"/>
      <c r="H41" s="93"/>
      <c r="I41" s="93"/>
    </row>
    <row r="42" spans="1:9" x14ac:dyDescent="0.3">
      <c r="A42" s="44">
        <v>38</v>
      </c>
      <c r="B42" s="26">
        <f>'Response 2 - Need 1'!B48</f>
        <v>0</v>
      </c>
      <c r="C42" s="89"/>
      <c r="D42" s="90"/>
      <c r="E42" s="89"/>
      <c r="F42" s="91"/>
      <c r="G42" s="92"/>
      <c r="H42" s="93"/>
      <c r="I42" s="93"/>
    </row>
    <row r="43" spans="1:9" x14ac:dyDescent="0.3">
      <c r="A43" s="44">
        <v>39</v>
      </c>
      <c r="B43" s="26">
        <f>'Response 2 - Need 1'!B49</f>
        <v>0</v>
      </c>
      <c r="C43" s="89"/>
      <c r="D43" s="90"/>
      <c r="E43" s="89"/>
      <c r="F43" s="91"/>
      <c r="G43" s="92"/>
      <c r="H43" s="93"/>
      <c r="I43" s="93"/>
    </row>
    <row r="44" spans="1:9" x14ac:dyDescent="0.3">
      <c r="A44" s="44">
        <v>40</v>
      </c>
      <c r="B44" s="26">
        <f>'Response 2 - Need 1'!B50</f>
        <v>0</v>
      </c>
      <c r="C44" s="89"/>
      <c r="D44" s="90"/>
      <c r="E44" s="89"/>
      <c r="F44" s="91"/>
      <c r="G44" s="92"/>
      <c r="H44" s="93"/>
      <c r="I44" s="93"/>
    </row>
    <row r="45" spans="1:9" x14ac:dyDescent="0.3">
      <c r="A45" s="44">
        <v>41</v>
      </c>
      <c r="B45" s="26">
        <f>'Response 2 - Need 1'!B51</f>
        <v>0</v>
      </c>
      <c r="C45" s="89"/>
      <c r="D45" s="90"/>
      <c r="E45" s="89"/>
      <c r="F45" s="91"/>
      <c r="G45" s="92"/>
      <c r="H45" s="93"/>
      <c r="I45" s="93"/>
    </row>
    <row r="46" spans="1:9" x14ac:dyDescent="0.3">
      <c r="A46" s="44">
        <v>42</v>
      </c>
      <c r="B46" s="26">
        <f>'Response 2 - Need 1'!B52</f>
        <v>0</v>
      </c>
      <c r="C46" s="89"/>
      <c r="D46" s="90"/>
      <c r="E46" s="89"/>
      <c r="F46" s="91"/>
      <c r="G46" s="92"/>
      <c r="H46" s="93"/>
      <c r="I46" s="93"/>
    </row>
    <row r="47" spans="1:9" x14ac:dyDescent="0.3">
      <c r="A47" s="44">
        <v>43</v>
      </c>
      <c r="B47" s="26">
        <f>'Response 2 - Need 1'!B53</f>
        <v>0</v>
      </c>
      <c r="C47" s="89"/>
      <c r="D47" s="90"/>
      <c r="E47" s="89"/>
      <c r="F47" s="91"/>
      <c r="G47" s="92"/>
      <c r="H47" s="93"/>
      <c r="I47" s="93"/>
    </row>
    <row r="48" spans="1:9" x14ac:dyDescent="0.3">
      <c r="A48" s="44">
        <v>44</v>
      </c>
      <c r="B48" s="26">
        <f>'Response 2 - Need 1'!B54</f>
        <v>0</v>
      </c>
      <c r="C48" s="89"/>
      <c r="D48" s="90"/>
      <c r="E48" s="89"/>
      <c r="F48" s="91"/>
      <c r="G48" s="92"/>
      <c r="H48" s="93"/>
      <c r="I48" s="93"/>
    </row>
    <row r="49" spans="1:9" x14ac:dyDescent="0.3">
      <c r="A49" s="44">
        <v>45</v>
      </c>
      <c r="B49" s="26">
        <f>'Response 2 - Need 1'!B55</f>
        <v>0</v>
      </c>
      <c r="C49" s="89"/>
      <c r="D49" s="90"/>
      <c r="E49" s="89"/>
      <c r="F49" s="91"/>
      <c r="G49" s="92"/>
      <c r="H49" s="93"/>
      <c r="I49" s="93"/>
    </row>
    <row r="50" spans="1:9" x14ac:dyDescent="0.3">
      <c r="A50" s="44">
        <v>46</v>
      </c>
      <c r="B50" s="26">
        <f>'Response 2 - Need 1'!B56</f>
        <v>0</v>
      </c>
      <c r="C50" s="94"/>
      <c r="D50" s="81"/>
      <c r="E50" s="94"/>
      <c r="F50" s="95"/>
      <c r="G50" s="93"/>
      <c r="H50" s="93"/>
      <c r="I50" s="93"/>
    </row>
    <row r="51" spans="1:9" x14ac:dyDescent="0.3">
      <c r="A51" s="44">
        <v>47</v>
      </c>
      <c r="B51" s="26">
        <f>'Response 2 - Need 1'!B57</f>
        <v>0</v>
      </c>
      <c r="C51" s="94"/>
      <c r="D51" s="81"/>
      <c r="E51" s="94"/>
      <c r="F51" s="95"/>
      <c r="G51" s="93"/>
      <c r="H51" s="93"/>
      <c r="I51" s="93"/>
    </row>
    <row r="52" spans="1:9" x14ac:dyDescent="0.3">
      <c r="A52" s="44">
        <v>48</v>
      </c>
      <c r="B52" s="26">
        <f>'Response 2 - Need 1'!B58</f>
        <v>0</v>
      </c>
      <c r="C52" s="94"/>
      <c r="D52" s="81"/>
      <c r="E52" s="94"/>
      <c r="F52" s="95"/>
      <c r="G52" s="93"/>
      <c r="H52" s="93"/>
      <c r="I52" s="93"/>
    </row>
    <row r="53" spans="1:9" x14ac:dyDescent="0.3">
      <c r="A53" s="44">
        <v>49</v>
      </c>
      <c r="B53" s="26">
        <f>'Response 2 - Need 1'!B59</f>
        <v>0</v>
      </c>
      <c r="C53" s="94"/>
      <c r="D53" s="81"/>
      <c r="E53" s="94"/>
      <c r="F53" s="95"/>
      <c r="G53" s="93"/>
      <c r="H53" s="93"/>
      <c r="I53" s="93"/>
    </row>
    <row r="54" spans="1:9" x14ac:dyDescent="0.3">
      <c r="A54" s="44">
        <v>50</v>
      </c>
      <c r="B54" s="47">
        <f>'Response 2 - Need 1'!B60</f>
        <v>0</v>
      </c>
      <c r="C54" s="94"/>
      <c r="D54" s="81"/>
      <c r="E54" s="94"/>
      <c r="F54" s="96"/>
      <c r="G54" s="93"/>
      <c r="H54" s="93"/>
      <c r="I54" s="97"/>
    </row>
    <row r="55" spans="1:9" ht="15" thickBot="1" x14ac:dyDescent="0.35">
      <c r="A55" s="44"/>
      <c r="B55" s="56" t="s">
        <v>116</v>
      </c>
      <c r="C55" s="67">
        <f>SUM(C5:C54)</f>
        <v>277570.25</v>
      </c>
      <c r="D55" s="57"/>
      <c r="E55" s="67">
        <f>SUM(E5:E54)</f>
        <v>805601</v>
      </c>
      <c r="F55" s="58"/>
      <c r="G55" s="59"/>
      <c r="H55" s="59"/>
      <c r="I55" s="60"/>
    </row>
    <row r="56" spans="1:9" ht="15" thickBot="1" x14ac:dyDescent="0.35">
      <c r="B56" s="160" t="s">
        <v>46</v>
      </c>
      <c r="C56" s="161"/>
      <c r="D56" s="161"/>
      <c r="E56" s="161"/>
      <c r="F56" s="161"/>
      <c r="G56" s="162"/>
      <c r="H56" s="162"/>
      <c r="I56" s="163"/>
    </row>
    <row r="57" spans="1:9" ht="28.8" x14ac:dyDescent="0.3">
      <c r="A57" s="44">
        <v>1</v>
      </c>
      <c r="B57" s="26" t="str">
        <f>'Response 2 - Need 2'!B11</f>
        <v>Provide leadership and in-kind support to HIA and 
HIA Access to Care Task Force</v>
      </c>
      <c r="C57" s="85"/>
      <c r="D57" s="86"/>
      <c r="E57" s="85"/>
      <c r="F57" s="87"/>
      <c r="G57" s="88"/>
      <c r="H57" s="88"/>
      <c r="I57" s="98"/>
    </row>
    <row r="58" spans="1:9" x14ac:dyDescent="0.3">
      <c r="A58" s="44">
        <v>2</v>
      </c>
      <c r="B58" s="26" t="str">
        <f>'Response 2 - Need 2'!B12</f>
        <v>Continue membership with Access to Care Task Force</v>
      </c>
      <c r="C58" s="89"/>
      <c r="D58" s="90"/>
      <c r="E58" s="89"/>
      <c r="F58" s="91"/>
      <c r="G58" s="92"/>
      <c r="H58" s="93"/>
      <c r="I58" s="93"/>
    </row>
    <row r="59" spans="1:9" ht="43.2" x14ac:dyDescent="0.3">
      <c r="A59" s="44">
        <v>3</v>
      </c>
      <c r="B59" s="26" t="str">
        <f>'Response 2 - Need 2'!B13</f>
        <v>Collaborate with HIA partners to implement and 
promote programs for historically underserved 
communities</v>
      </c>
      <c r="C59" s="89"/>
      <c r="D59" s="90"/>
      <c r="E59" s="89"/>
      <c r="F59" s="91"/>
      <c r="G59" s="92"/>
      <c r="H59" s="93"/>
      <c r="I59" s="93"/>
    </row>
    <row r="60" spans="1:9" ht="28.8" x14ac:dyDescent="0.3">
      <c r="A60" s="44">
        <v>4</v>
      </c>
      <c r="B60" s="26" t="str">
        <f>'Response 2 - Need 2'!B14</f>
        <v>Continue funding the Graduate Medical Education 
Program</v>
      </c>
      <c r="C60" s="89">
        <v>4471799</v>
      </c>
      <c r="D60" s="90" t="s">
        <v>454</v>
      </c>
      <c r="E60" s="89"/>
      <c r="F60" s="91"/>
      <c r="G60" s="92" t="s">
        <v>133</v>
      </c>
      <c r="H60" s="93"/>
      <c r="I60" s="93"/>
    </row>
    <row r="61" spans="1:9" ht="43.2" x14ac:dyDescent="0.3">
      <c r="A61" s="44">
        <v>5</v>
      </c>
      <c r="B61" s="26" t="str">
        <f>'Response 2 - Need 2'!B15</f>
        <v>Resume education/tour/mentor programs for High 
School students and develop new relationships to
expand school-to-work pipeline</v>
      </c>
      <c r="C61" s="89"/>
      <c r="D61" s="90"/>
      <c r="E61" s="89"/>
      <c r="F61" s="91"/>
      <c r="G61" s="92"/>
      <c r="H61" s="93"/>
      <c r="I61" s="93"/>
    </row>
    <row r="62" spans="1:9" ht="28.8" x14ac:dyDescent="0.3">
      <c r="A62" s="44">
        <v>6</v>
      </c>
      <c r="B62" s="26" t="str">
        <f>'Response 2 - Need 2'!B16</f>
        <v>Host medical education sessions in-person and via 
zoom (e.g., Stop the Bleed)</v>
      </c>
      <c r="C62" s="89"/>
      <c r="D62" s="90"/>
      <c r="E62" s="89"/>
      <c r="F62" s="91"/>
      <c r="G62" s="92"/>
      <c r="H62" s="93"/>
      <c r="I62" s="93"/>
    </row>
    <row r="63" spans="1:9" ht="27.6" customHeight="1" x14ac:dyDescent="0.3">
      <c r="A63" s="44">
        <v>7</v>
      </c>
      <c r="B63" s="26" t="str">
        <f>'Response 2 - Need 2'!B17</f>
        <v>Continue and seek to expand Nurse Residency Program</v>
      </c>
      <c r="C63" s="89"/>
      <c r="D63" s="90"/>
      <c r="E63" s="89"/>
      <c r="F63" s="91"/>
      <c r="G63" s="92"/>
      <c r="H63" s="93"/>
      <c r="I63" s="93"/>
    </row>
    <row r="64" spans="1:9" ht="76.8" customHeight="1" x14ac:dyDescent="0.3">
      <c r="A64" s="44">
        <v>8</v>
      </c>
      <c r="B64" s="26" t="str">
        <f>'Response 2 - Need 2'!B18</f>
        <v xml:space="preserve">Increase referrals to primary care providers including 
Federally Qualified Health Centers (e.g., Southwest, 
Optimus Healthcare, etc.) and free clinics (e.g., 
Americares, etc.) </v>
      </c>
      <c r="C64" s="89"/>
      <c r="D64" s="90"/>
      <c r="E64" s="89"/>
      <c r="F64" s="91"/>
      <c r="G64" s="92"/>
      <c r="H64" s="93"/>
      <c r="I64" s="93"/>
    </row>
    <row r="65" spans="1:9" ht="57" customHeight="1" x14ac:dyDescent="0.3">
      <c r="A65" s="44">
        <v>9</v>
      </c>
      <c r="B65" s="26" t="str">
        <f>'Response 2 - Need 2'!B19</f>
        <v>Educate the community about the importance of 
having a medical home and the importance of dental 
care, particularly in the young adult population</v>
      </c>
      <c r="C65" s="89"/>
      <c r="D65" s="90"/>
      <c r="E65" s="89"/>
      <c r="F65" s="91"/>
      <c r="G65" s="92"/>
      <c r="H65" s="93"/>
      <c r="I65" s="93"/>
    </row>
    <row r="66" spans="1:9" ht="43.8" customHeight="1" x14ac:dyDescent="0.3">
      <c r="A66" s="44">
        <v>10</v>
      </c>
      <c r="B66" s="26" t="str">
        <f>'Response 2 - Need 2'!B20</f>
        <v xml:space="preserve">Produce and distribute resources promoting 
available medical and dental services in the region </v>
      </c>
      <c r="C66" s="89"/>
      <c r="D66" s="90"/>
      <c r="E66" s="89"/>
      <c r="F66" s="91"/>
      <c r="G66" s="92"/>
      <c r="H66" s="93"/>
      <c r="I66" s="93"/>
    </row>
    <row r="67" spans="1:9" ht="72" customHeight="1" x14ac:dyDescent="0.3">
      <c r="A67" s="44">
        <v>11</v>
      </c>
      <c r="B67" s="26" t="str">
        <f>'Response 2 - Need 2'!B21</f>
        <v>Continue with primary care clinics in collaboration
with Southwest Community Health Center, staffed by 
internal medicine residents</v>
      </c>
      <c r="C67" s="89">
        <v>777764</v>
      </c>
      <c r="D67" s="90" t="s">
        <v>465</v>
      </c>
      <c r="E67" s="89">
        <v>736308</v>
      </c>
      <c r="F67" s="90" t="s">
        <v>466</v>
      </c>
      <c r="G67" s="92" t="s">
        <v>113</v>
      </c>
      <c r="H67" s="93"/>
      <c r="I67" s="93"/>
    </row>
    <row r="68" spans="1:9" x14ac:dyDescent="0.3">
      <c r="A68" s="44">
        <v>12</v>
      </c>
      <c r="B68" s="26" t="str">
        <f>'Response 2 - Need 2'!B22</f>
        <v>Leverage CHWs through our program and HIA</v>
      </c>
      <c r="C68" s="89"/>
      <c r="D68" s="90"/>
      <c r="E68" s="89"/>
      <c r="F68" s="91"/>
      <c r="G68" s="92"/>
      <c r="H68" s="93"/>
      <c r="I68" s="93"/>
    </row>
    <row r="69" spans="1:9" ht="28.8" x14ac:dyDescent="0.3">
      <c r="A69" s="44">
        <v>13</v>
      </c>
      <c r="B69" s="26" t="str">
        <f>'Response 2 - Need 2'!B23</f>
        <v xml:space="preserve">Continue funding and supporting Medical Mission at 
home </v>
      </c>
      <c r="C69" s="89"/>
      <c r="D69" s="90"/>
      <c r="E69" s="89"/>
      <c r="F69" s="91"/>
      <c r="G69" s="92"/>
      <c r="H69" s="93"/>
      <c r="I69" s="93"/>
    </row>
    <row r="70" spans="1:9" ht="57.6" x14ac:dyDescent="0.3">
      <c r="A70" s="44">
        <v>14</v>
      </c>
      <c r="B70" s="26" t="str">
        <f>'Response 2 - Need 2'!B24</f>
        <v>Identify gaps in specialty care access for Medicaid and collaborate with specialty care providers to increase the number of providers who accept Medicaid and uninsured patients</v>
      </c>
      <c r="C70" s="89"/>
      <c r="D70" s="90"/>
      <c r="E70" s="89"/>
      <c r="F70" s="91"/>
      <c r="G70" s="92"/>
      <c r="H70" s="93"/>
      <c r="I70" s="93"/>
    </row>
    <row r="71" spans="1:9" ht="28.8" x14ac:dyDescent="0.3">
      <c r="A71" s="44">
        <v>15</v>
      </c>
      <c r="B71" s="26" t="str">
        <f>'Response 2 - Need 2'!B25</f>
        <v>Continue specialty care clinics</v>
      </c>
      <c r="C71" s="89"/>
      <c r="D71" s="90"/>
      <c r="E71" s="89">
        <f>204123+105597</f>
        <v>309720</v>
      </c>
      <c r="F71" s="90" t="s">
        <v>455</v>
      </c>
      <c r="G71" s="92" t="s">
        <v>134</v>
      </c>
      <c r="H71" s="93"/>
      <c r="I71" s="93"/>
    </row>
    <row r="72" spans="1:9" ht="28.8" x14ac:dyDescent="0.3">
      <c r="A72" s="44">
        <v>16</v>
      </c>
      <c r="B72" s="26" t="str">
        <f>'Response 2 - Need 2'!B26</f>
        <v>Continue to fund and operate the Hope Charitable 
Pharmacy of Greater Bridgeport</v>
      </c>
      <c r="C72" s="89"/>
      <c r="D72" s="90"/>
      <c r="E72" s="89">
        <v>273924</v>
      </c>
      <c r="F72" s="90"/>
      <c r="G72" s="92" t="s">
        <v>134</v>
      </c>
      <c r="H72" s="93"/>
      <c r="I72" s="93"/>
    </row>
    <row r="73" spans="1:9" ht="43.2" x14ac:dyDescent="0.3">
      <c r="A73" s="44">
        <v>17</v>
      </c>
      <c r="B73" s="26" t="str">
        <f>'Response 2 - Need 2'!B27</f>
        <v>Continue leading the St. Vincent’s Parish Nurse 
Program serving Fairfield County</v>
      </c>
      <c r="C73" s="89"/>
      <c r="D73" s="90"/>
      <c r="E73" s="89">
        <v>4813</v>
      </c>
      <c r="F73" s="90"/>
      <c r="G73" s="92" t="s">
        <v>132</v>
      </c>
      <c r="H73" s="93"/>
      <c r="I73" s="93"/>
    </row>
    <row r="74" spans="1:9" ht="48.6" customHeight="1" x14ac:dyDescent="0.3">
      <c r="A74" s="44">
        <v>18</v>
      </c>
      <c r="B74" s="26" t="str">
        <f>'Response 2 - Need 2'!B28</f>
        <v>Leverage Neighborhood Health Initiative to bring care 
to communities in need</v>
      </c>
      <c r="C74" s="89"/>
      <c r="D74" s="90"/>
      <c r="E74" s="89">
        <v>2622</v>
      </c>
      <c r="F74" s="90"/>
      <c r="G74" s="92" t="s">
        <v>132</v>
      </c>
      <c r="H74" s="93"/>
      <c r="I74" s="93"/>
    </row>
    <row r="75" spans="1:9" ht="43.2" x14ac:dyDescent="0.3">
      <c r="A75" s="44">
        <v>19</v>
      </c>
      <c r="B75" s="26" t="str">
        <f>'Response 2 - Need 2'!B29</f>
        <v>Continue the CHW Pilot Program and consider 
operationalizing upon completion of grant funding</v>
      </c>
      <c r="C75" s="89"/>
      <c r="D75" s="90"/>
      <c r="E75" s="89">
        <v>11370</v>
      </c>
      <c r="F75" s="90"/>
      <c r="G75" s="92" t="s">
        <v>132</v>
      </c>
      <c r="H75" s="93"/>
      <c r="I75" s="93"/>
    </row>
    <row r="76" spans="1:9" ht="57" customHeight="1" x14ac:dyDescent="0.3">
      <c r="A76" s="44">
        <v>20</v>
      </c>
      <c r="B76" s="26" t="str">
        <f>'Response 2 - Need 2'!B30</f>
        <v>Increase utilization and implementation of Culturally 
and Linguistically Appropriate Services (CLAS) 
standards</v>
      </c>
      <c r="C76" s="89"/>
      <c r="D76" s="90"/>
      <c r="E76" s="89"/>
      <c r="F76" s="91"/>
      <c r="G76" s="92"/>
      <c r="H76" s="93"/>
      <c r="I76" s="93"/>
    </row>
    <row r="77" spans="1:9" ht="51.6" customHeight="1" x14ac:dyDescent="0.3">
      <c r="A77" s="44">
        <v>21</v>
      </c>
      <c r="B77" s="26" t="str">
        <f>'Response 2 - Need 2'!B31</f>
        <v>Create a welcoming service delivery setting that 
honors diversity and reflects the community we serve</v>
      </c>
      <c r="C77" s="89"/>
      <c r="D77" s="90"/>
      <c r="E77" s="89"/>
      <c r="F77" s="91"/>
      <c r="G77" s="92"/>
      <c r="H77" s="93"/>
      <c r="I77" s="93"/>
    </row>
    <row r="78" spans="1:9" ht="43.2" x14ac:dyDescent="0.3">
      <c r="A78" s="44">
        <v>22</v>
      </c>
      <c r="B78" s="26" t="str">
        <f>'Response 2 - Need 2'!B32</f>
        <v>Continue to work with partners to improve access to 
reliable medical transportation</v>
      </c>
      <c r="C78" s="89"/>
      <c r="D78" s="90"/>
      <c r="E78" s="89">
        <v>122233</v>
      </c>
      <c r="F78" s="91"/>
      <c r="G78" s="92" t="s">
        <v>132</v>
      </c>
      <c r="H78" s="93"/>
      <c r="I78" s="93"/>
    </row>
    <row r="79" spans="1:9" x14ac:dyDescent="0.3">
      <c r="A79" s="44">
        <v>23</v>
      </c>
      <c r="B79" s="26" t="str">
        <f>'Response 2 - Need 2'!B33</f>
        <v>Continue providing food resources to those in need</v>
      </c>
      <c r="C79" s="89"/>
      <c r="D79" s="90"/>
      <c r="E79" s="89"/>
      <c r="F79" s="91"/>
      <c r="G79" s="92"/>
      <c r="H79" s="93"/>
      <c r="I79" s="93"/>
    </row>
    <row r="80" spans="1:9" x14ac:dyDescent="0.3">
      <c r="A80" s="44">
        <v>24</v>
      </c>
      <c r="B80" s="26" t="str">
        <f>'Response 2 - Need 2'!B34</f>
        <v>Connect patients with community resources</v>
      </c>
      <c r="C80" s="89"/>
      <c r="D80" s="90"/>
      <c r="E80" s="89"/>
      <c r="F80" s="91"/>
      <c r="G80" s="92"/>
      <c r="H80" s="93"/>
      <c r="I80" s="93"/>
    </row>
    <row r="81" spans="1:9" ht="28.8" x14ac:dyDescent="0.3">
      <c r="A81" s="44">
        <v>25</v>
      </c>
      <c r="B81" s="26" t="str">
        <f>'Response 2 - Need 2'!B35</f>
        <v>Grow the St. Vincent’s Mission Fund in partnership 
with the philanthropy team</v>
      </c>
      <c r="C81" s="89"/>
      <c r="D81" s="90"/>
      <c r="E81" s="89"/>
      <c r="F81" s="91"/>
      <c r="G81" s="92"/>
      <c r="H81" s="93"/>
      <c r="I81" s="93"/>
    </row>
    <row r="82" spans="1:9" x14ac:dyDescent="0.3">
      <c r="A82" s="44">
        <v>26</v>
      </c>
      <c r="B82" s="26" t="str">
        <f>'Response 2 - Need 2'!B36</f>
        <v>Pursue grants to support work</v>
      </c>
      <c r="C82" s="89"/>
      <c r="D82" s="90"/>
      <c r="E82" s="89"/>
      <c r="F82" s="91"/>
      <c r="G82" s="92"/>
      <c r="H82" s="93"/>
      <c r="I82" s="93"/>
    </row>
    <row r="83" spans="1:9" ht="102.6" customHeight="1" x14ac:dyDescent="0.3">
      <c r="A83" s="44">
        <v>27</v>
      </c>
      <c r="B83" s="26" t="str">
        <f>'Response 2 - Need 2'!B37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83" s="89">
        <v>277570.25</v>
      </c>
      <c r="D83" s="91" t="s">
        <v>458</v>
      </c>
      <c r="E83" s="89"/>
      <c r="F83" s="91"/>
      <c r="G83" s="92" t="s">
        <v>132</v>
      </c>
      <c r="H83" s="93"/>
      <c r="I83" s="93"/>
    </row>
    <row r="84" spans="1:9" ht="43.2" x14ac:dyDescent="0.3">
      <c r="A84" s="44">
        <v>28</v>
      </c>
      <c r="B84" s="26" t="str">
        <f>'Response 2 - Need 2'!B38</f>
        <v xml:space="preserve">Continue Blood Drives </v>
      </c>
      <c r="C84" s="89"/>
      <c r="D84" s="90"/>
      <c r="E84" s="89">
        <v>13709</v>
      </c>
      <c r="F84" s="91"/>
      <c r="G84" s="92" t="s">
        <v>132</v>
      </c>
      <c r="H84" s="93"/>
      <c r="I84" s="93"/>
    </row>
    <row r="85" spans="1:9" ht="33.6" customHeight="1" x14ac:dyDescent="0.3">
      <c r="A85" s="44">
        <v>29</v>
      </c>
      <c r="B85" s="26" t="str">
        <f>'Response 2 - Need 2'!B39</f>
        <v>Continue offering nursing education</v>
      </c>
      <c r="C85" s="89"/>
      <c r="D85" s="90"/>
      <c r="E85" s="89">
        <v>286989</v>
      </c>
      <c r="F85" s="91"/>
      <c r="G85" s="92" t="s">
        <v>133</v>
      </c>
      <c r="H85" s="93"/>
      <c r="I85" s="93"/>
    </row>
    <row r="86" spans="1:9" ht="43.8" customHeight="1" x14ac:dyDescent="0.3">
      <c r="A86" s="44">
        <v>30</v>
      </c>
      <c r="B86" s="26" t="str">
        <f>'Response 2 - Need 2'!B40</f>
        <v>Continue offering health professions education to allied heatlh professions</v>
      </c>
      <c r="C86" s="89"/>
      <c r="D86" s="90"/>
      <c r="E86" s="89">
        <f>417314+6398+18324+1569+10695</f>
        <v>454300</v>
      </c>
      <c r="F86" s="91" t="s">
        <v>456</v>
      </c>
      <c r="G86" s="92" t="s">
        <v>133</v>
      </c>
      <c r="H86" s="93"/>
      <c r="I86" s="93"/>
    </row>
    <row r="87" spans="1:9" ht="43.2" x14ac:dyDescent="0.3">
      <c r="A87" s="44">
        <v>31</v>
      </c>
      <c r="B87" s="26" t="str">
        <f>'Response 2 - Need 2'!B41</f>
        <v>Continue charity care to cover expenses for those who are unable to afford specific care</v>
      </c>
      <c r="C87" s="89"/>
      <c r="D87" s="90"/>
      <c r="E87" s="89">
        <v>585048</v>
      </c>
      <c r="F87" s="91" t="s">
        <v>460</v>
      </c>
      <c r="G87" s="92" t="s">
        <v>132</v>
      </c>
      <c r="H87" s="93"/>
      <c r="I87" s="93"/>
    </row>
    <row r="88" spans="1:9" x14ac:dyDescent="0.3">
      <c r="A88" s="44">
        <v>32</v>
      </c>
      <c r="B88" s="26">
        <f>'Response 2 - Need 2'!B42</f>
        <v>0</v>
      </c>
      <c r="C88" s="89"/>
      <c r="D88" s="90"/>
      <c r="E88" s="89"/>
      <c r="F88" s="91"/>
      <c r="G88" s="92"/>
      <c r="H88" s="93"/>
      <c r="I88" s="93"/>
    </row>
    <row r="89" spans="1:9" x14ac:dyDescent="0.3">
      <c r="A89" s="44">
        <v>33</v>
      </c>
      <c r="B89" s="26">
        <f>'Response 2 - Need 2'!B43</f>
        <v>0</v>
      </c>
      <c r="C89" s="89"/>
      <c r="D89" s="90"/>
      <c r="E89" s="89"/>
      <c r="F89" s="105"/>
      <c r="G89" s="92"/>
      <c r="H89" s="93"/>
      <c r="I89" s="93"/>
    </row>
    <row r="90" spans="1:9" x14ac:dyDescent="0.3">
      <c r="A90" s="44">
        <v>34</v>
      </c>
      <c r="B90" s="26">
        <f>'Response 2 - Need 2'!B44</f>
        <v>0</v>
      </c>
      <c r="C90" s="89"/>
      <c r="D90" s="90"/>
      <c r="E90" s="89"/>
      <c r="F90" s="91"/>
      <c r="G90" s="92"/>
      <c r="H90" s="93"/>
      <c r="I90" s="93"/>
    </row>
    <row r="91" spans="1:9" x14ac:dyDescent="0.3">
      <c r="A91" s="44">
        <v>35</v>
      </c>
      <c r="B91" s="26">
        <f>'Response 2 - Need 2'!B45</f>
        <v>0</v>
      </c>
      <c r="C91" s="89"/>
      <c r="D91" s="90"/>
      <c r="E91" s="89"/>
      <c r="F91" s="91"/>
      <c r="G91" s="92"/>
      <c r="H91" s="93"/>
      <c r="I91" s="93"/>
    </row>
    <row r="92" spans="1:9" x14ac:dyDescent="0.3">
      <c r="A92" s="44">
        <v>36</v>
      </c>
      <c r="B92" s="26">
        <f>'Response 2 - Need 2'!B46</f>
        <v>0</v>
      </c>
      <c r="C92" s="89"/>
      <c r="D92" s="90"/>
      <c r="E92" s="89"/>
      <c r="F92" s="91"/>
      <c r="G92" s="92"/>
      <c r="H92" s="93"/>
      <c r="I92" s="93"/>
    </row>
    <row r="93" spans="1:9" x14ac:dyDescent="0.3">
      <c r="A93" s="44">
        <v>37</v>
      </c>
      <c r="B93" s="26">
        <f>'Response 2 - Need 2'!B47</f>
        <v>0</v>
      </c>
      <c r="C93" s="89"/>
      <c r="D93" s="90"/>
      <c r="E93" s="89"/>
      <c r="F93" s="91"/>
      <c r="G93" s="92"/>
      <c r="H93" s="93"/>
      <c r="I93" s="93"/>
    </row>
    <row r="94" spans="1:9" x14ac:dyDescent="0.3">
      <c r="A94" s="44">
        <v>38</v>
      </c>
      <c r="B94" s="26">
        <f>'Response 2 - Need 2'!B48</f>
        <v>0</v>
      </c>
      <c r="C94" s="89"/>
      <c r="D94" s="90"/>
      <c r="E94" s="89"/>
      <c r="F94" s="91"/>
      <c r="G94" s="92"/>
      <c r="H94" s="93"/>
      <c r="I94" s="93"/>
    </row>
    <row r="95" spans="1:9" x14ac:dyDescent="0.3">
      <c r="A95" s="44">
        <v>39</v>
      </c>
      <c r="B95" s="26">
        <f>'Response 2 - Need 2'!B49</f>
        <v>0</v>
      </c>
      <c r="C95" s="89"/>
      <c r="D95" s="90"/>
      <c r="E95" s="89"/>
      <c r="F95" s="91"/>
      <c r="G95" s="92"/>
      <c r="H95" s="93"/>
      <c r="I95" s="93"/>
    </row>
    <row r="96" spans="1:9" x14ac:dyDescent="0.3">
      <c r="A96" s="44">
        <v>40</v>
      </c>
      <c r="B96" s="26">
        <f>'Response 2 - Need 2'!B50</f>
        <v>0</v>
      </c>
      <c r="C96" s="89"/>
      <c r="D96" s="90"/>
      <c r="E96" s="89"/>
      <c r="F96" s="91"/>
      <c r="G96" s="92"/>
      <c r="H96" s="93"/>
      <c r="I96" s="93"/>
    </row>
    <row r="97" spans="1:9" x14ac:dyDescent="0.3">
      <c r="A97" s="44">
        <v>41</v>
      </c>
      <c r="B97" s="26">
        <f>'Response 2 - Need 2'!B51</f>
        <v>0</v>
      </c>
      <c r="C97" s="89"/>
      <c r="D97" s="90"/>
      <c r="E97" s="89"/>
      <c r="F97" s="91"/>
      <c r="G97" s="92"/>
      <c r="H97" s="93"/>
      <c r="I97" s="93"/>
    </row>
    <row r="98" spans="1:9" x14ac:dyDescent="0.3">
      <c r="A98" s="44">
        <v>42</v>
      </c>
      <c r="B98" s="26">
        <f>'Response 2 - Need 2'!B52</f>
        <v>0</v>
      </c>
      <c r="C98" s="89"/>
      <c r="D98" s="90"/>
      <c r="E98" s="89"/>
      <c r="F98" s="91"/>
      <c r="G98" s="92"/>
      <c r="H98" s="93"/>
      <c r="I98" s="93"/>
    </row>
    <row r="99" spans="1:9" x14ac:dyDescent="0.3">
      <c r="A99" s="44">
        <v>43</v>
      </c>
      <c r="B99" s="26">
        <f>'Response 2 - Need 2'!B53</f>
        <v>0</v>
      </c>
      <c r="C99" s="89"/>
      <c r="D99" s="90"/>
      <c r="E99" s="89"/>
      <c r="F99" s="91"/>
      <c r="G99" s="92"/>
      <c r="H99" s="93"/>
      <c r="I99" s="93"/>
    </row>
    <row r="100" spans="1:9" x14ac:dyDescent="0.3">
      <c r="A100" s="44">
        <v>44</v>
      </c>
      <c r="B100" s="26">
        <f>'Response 2 - Need 2'!B54</f>
        <v>0</v>
      </c>
      <c r="C100" s="89"/>
      <c r="D100" s="90"/>
      <c r="E100" s="89"/>
      <c r="F100" s="91"/>
      <c r="G100" s="92"/>
      <c r="H100" s="93"/>
      <c r="I100" s="93"/>
    </row>
    <row r="101" spans="1:9" x14ac:dyDescent="0.3">
      <c r="A101" s="44">
        <v>45</v>
      </c>
      <c r="B101" s="26">
        <f>'Response 2 - Need 2'!B55</f>
        <v>0</v>
      </c>
      <c r="C101" s="89"/>
      <c r="D101" s="90"/>
      <c r="E101" s="89"/>
      <c r="F101" s="91"/>
      <c r="G101" s="92"/>
      <c r="H101" s="93"/>
      <c r="I101" s="93"/>
    </row>
    <row r="102" spans="1:9" x14ac:dyDescent="0.3">
      <c r="A102" s="44">
        <v>46</v>
      </c>
      <c r="B102" s="26">
        <f>'Response 2 - Need 2'!B56</f>
        <v>0</v>
      </c>
      <c r="C102" s="89"/>
      <c r="D102" s="90"/>
      <c r="E102" s="89"/>
      <c r="F102" s="91"/>
      <c r="G102" s="93"/>
      <c r="H102" s="93"/>
      <c r="I102" s="93"/>
    </row>
    <row r="103" spans="1:9" x14ac:dyDescent="0.3">
      <c r="A103" s="44">
        <v>47</v>
      </c>
      <c r="B103" s="26">
        <f>'Response 2 - Need 2'!B57</f>
        <v>0</v>
      </c>
      <c r="C103" s="89"/>
      <c r="D103" s="90"/>
      <c r="E103" s="89"/>
      <c r="F103" s="91"/>
      <c r="G103" s="93"/>
      <c r="H103" s="93"/>
      <c r="I103" s="93"/>
    </row>
    <row r="104" spans="1:9" x14ac:dyDescent="0.3">
      <c r="A104" s="44">
        <v>48</v>
      </c>
      <c r="B104" s="47">
        <f>'Response 2 - Need 2'!B58</f>
        <v>0</v>
      </c>
      <c r="C104" s="94"/>
      <c r="D104" s="81"/>
      <c r="E104" s="94"/>
      <c r="F104" s="96"/>
      <c r="G104" s="93"/>
      <c r="H104" s="93"/>
      <c r="I104" s="93"/>
    </row>
    <row r="105" spans="1:9" x14ac:dyDescent="0.3">
      <c r="A105" s="44">
        <v>49</v>
      </c>
      <c r="B105" s="47">
        <f>'Response 2 - Need 2'!B59</f>
        <v>0</v>
      </c>
      <c r="C105" s="94"/>
      <c r="D105" s="81"/>
      <c r="E105" s="94"/>
      <c r="F105" s="96"/>
      <c r="G105" s="93"/>
      <c r="H105" s="93"/>
      <c r="I105" s="93"/>
    </row>
    <row r="106" spans="1:9" x14ac:dyDescent="0.3">
      <c r="A106" s="44">
        <v>50</v>
      </c>
      <c r="B106" s="47">
        <f>'Response 2 - Need 2'!B60</f>
        <v>0</v>
      </c>
      <c r="C106" s="94"/>
      <c r="D106" s="81"/>
      <c r="E106" s="94"/>
      <c r="F106" s="96"/>
      <c r="G106" s="93"/>
      <c r="H106" s="93"/>
      <c r="I106" s="93"/>
    </row>
    <row r="107" spans="1:9" ht="15" thickBot="1" x14ac:dyDescent="0.35">
      <c r="A107" s="44"/>
      <c r="B107" s="56" t="s">
        <v>117</v>
      </c>
      <c r="C107" s="67">
        <f>SUM(C57:C106)</f>
        <v>5527133.25</v>
      </c>
      <c r="D107" s="57"/>
      <c r="E107" s="67">
        <f>SUM(E57:E106)</f>
        <v>2801036</v>
      </c>
      <c r="F107" s="58"/>
      <c r="G107" s="59"/>
      <c r="H107" s="60"/>
      <c r="I107" s="61"/>
    </row>
    <row r="108" spans="1:9" ht="15" thickBot="1" x14ac:dyDescent="0.35">
      <c r="B108" s="160" t="s">
        <v>47</v>
      </c>
      <c r="C108" s="161"/>
      <c r="D108" s="161"/>
      <c r="E108" s="161"/>
      <c r="F108" s="161"/>
      <c r="G108" s="162"/>
      <c r="H108" s="162"/>
      <c r="I108" s="163"/>
    </row>
    <row r="109" spans="1:9" ht="28.8" x14ac:dyDescent="0.3">
      <c r="A109" s="44">
        <v>1</v>
      </c>
      <c r="B109" s="26" t="str">
        <f>'Response 2 - Need 3'!B11</f>
        <v>Provide leadership and in-kind support to HIA and 
HIA Behavioral Health Task Force</v>
      </c>
      <c r="C109" s="85"/>
      <c r="D109" s="86"/>
      <c r="E109" s="85"/>
      <c r="F109" s="87"/>
      <c r="G109" s="88"/>
      <c r="H109" s="88"/>
      <c r="I109" s="88"/>
    </row>
    <row r="110" spans="1:9" ht="33.6" customHeight="1" x14ac:dyDescent="0.3">
      <c r="A110" s="44">
        <v>2</v>
      </c>
      <c r="B110" s="26" t="str">
        <f>'Response 2 - Need 3'!B12</f>
        <v>Continue membership with Behavioral Health Task Force</v>
      </c>
      <c r="C110" s="89"/>
      <c r="D110" s="90"/>
      <c r="E110" s="89"/>
      <c r="F110" s="91"/>
      <c r="G110" s="92"/>
      <c r="H110" s="93"/>
      <c r="I110" s="93"/>
    </row>
    <row r="111" spans="1:9" ht="39.6" customHeight="1" x14ac:dyDescent="0.3">
      <c r="A111" s="44">
        <v>3</v>
      </c>
      <c r="B111" s="26" t="str">
        <f>'Response 2 - Need 3'!B13</f>
        <v>Collaborate with HIA partners to implement and promote programming for historically underserved communities</v>
      </c>
      <c r="C111" s="89"/>
      <c r="D111" s="90"/>
      <c r="E111" s="89"/>
      <c r="F111" s="91"/>
      <c r="G111" s="92"/>
      <c r="H111" s="93"/>
      <c r="I111" s="93"/>
    </row>
    <row r="112" spans="1:9" ht="27.6" customHeight="1" x14ac:dyDescent="0.3">
      <c r="A112" s="44">
        <v>4</v>
      </c>
      <c r="B112" s="26" t="str">
        <f>'Response 2 - Need 3'!B14</f>
        <v xml:space="preserve">Link clinical and non-clinical settings and services </v>
      </c>
      <c r="C112" s="89"/>
      <c r="D112" s="90"/>
      <c r="E112" s="89"/>
      <c r="F112" s="91"/>
      <c r="G112" s="92"/>
      <c r="H112" s="93"/>
      <c r="I112" s="93"/>
    </row>
    <row r="113" spans="1:9" ht="28.8" x14ac:dyDescent="0.3">
      <c r="A113" s="44">
        <v>5</v>
      </c>
      <c r="B113" s="26" t="str">
        <f>'Response 2 - Need 3'!B15</f>
        <v>Identify and implement ways to reduce barriers to seeking care</v>
      </c>
      <c r="C113" s="89"/>
      <c r="D113" s="90"/>
      <c r="E113" s="89">
        <v>289819</v>
      </c>
      <c r="F113" s="90" t="s">
        <v>457</v>
      </c>
      <c r="G113" s="92" t="s">
        <v>134</v>
      </c>
      <c r="H113" s="93"/>
      <c r="I113" s="93"/>
    </row>
    <row r="114" spans="1:9" ht="28.8" x14ac:dyDescent="0.3">
      <c r="A114" s="44">
        <v>6</v>
      </c>
      <c r="B114" s="26" t="str">
        <f>'Response 2 - Need 3'!B16</f>
        <v>Increase access to telehealth, mobile, and community_x0002_based service</v>
      </c>
      <c r="C114" s="89"/>
      <c r="D114" s="90"/>
      <c r="E114" s="89"/>
      <c r="F114" s="91"/>
      <c r="G114" s="92"/>
      <c r="H114" s="93"/>
      <c r="I114" s="93"/>
    </row>
    <row r="115" spans="1:9" ht="28.8" x14ac:dyDescent="0.3">
      <c r="A115" s="44">
        <v>7</v>
      </c>
      <c r="B115" s="26" t="str">
        <f>'Response 2 - Need 3'!B17</f>
        <v>Identify interim solutions for those who are 
waitlisted/waiting for services</v>
      </c>
      <c r="C115" s="89"/>
      <c r="D115" s="90"/>
      <c r="E115" s="89"/>
      <c r="F115" s="91"/>
      <c r="G115" s="92"/>
      <c r="H115" s="93"/>
      <c r="I115" s="93"/>
    </row>
    <row r="116" spans="1:9" ht="30.6" customHeight="1" x14ac:dyDescent="0.3">
      <c r="A116" s="44">
        <v>8</v>
      </c>
      <c r="B116" s="26" t="str">
        <f>'Response 2 - Need 3'!B18</f>
        <v>Seek to expand beds by actively pursuing appropriate grants</v>
      </c>
      <c r="C116" s="89"/>
      <c r="D116" s="90"/>
      <c r="E116" s="89"/>
      <c r="F116" s="91"/>
      <c r="G116" s="92"/>
      <c r="H116" s="93"/>
      <c r="I116" s="93"/>
    </row>
    <row r="117" spans="1:9" ht="43.2" x14ac:dyDescent="0.3">
      <c r="A117" s="44">
        <v>9</v>
      </c>
      <c r="B117" s="26" t="str">
        <f>'Response 2 - Need 3'!B19</f>
        <v>Increase support groups, self-help resources, and leverage those offered by community-based organizations through HIA</v>
      </c>
      <c r="C117" s="89"/>
      <c r="D117" s="90"/>
      <c r="E117" s="89"/>
      <c r="F117" s="91"/>
      <c r="G117" s="92"/>
      <c r="H117" s="93"/>
      <c r="I117" s="93"/>
    </row>
    <row r="118" spans="1:9" ht="55.2" customHeight="1" x14ac:dyDescent="0.3">
      <c r="A118" s="44">
        <v>10</v>
      </c>
      <c r="B118" s="26" t="str">
        <f>'Response 2 - Need 3'!B20</f>
        <v>Increase availability and utilization of CHWs and peer 
support specialists whose lived experience reflects the 
communities they serve</v>
      </c>
      <c r="C118" s="89"/>
      <c r="D118" s="90"/>
      <c r="E118" s="89"/>
      <c r="F118" s="91"/>
      <c r="G118" s="92"/>
      <c r="H118" s="93"/>
      <c r="I118" s="93"/>
    </row>
    <row r="119" spans="1:9" ht="28.8" x14ac:dyDescent="0.3">
      <c r="A119" s="44">
        <v>11</v>
      </c>
      <c r="B119" s="26" t="str">
        <f>'Response 2 - Need 3'!B21</f>
        <v>Provide information/education sessions on current 
behavioral health concerns</v>
      </c>
      <c r="C119" s="89"/>
      <c r="D119" s="90"/>
      <c r="E119" s="89"/>
      <c r="F119" s="91"/>
      <c r="G119" s="92"/>
      <c r="H119" s="93"/>
      <c r="I119" s="93"/>
    </row>
    <row r="120" spans="1:9" ht="28.8" x14ac:dyDescent="0.3">
      <c r="A120" s="44">
        <v>12</v>
      </c>
      <c r="B120" s="26" t="str">
        <f>'Response 2 - Need 3'!B22</f>
        <v>Leverage reliable resources to deliver training to the 
community (e.g., Narcan Training)</v>
      </c>
      <c r="C120" s="89"/>
      <c r="D120" s="90"/>
      <c r="E120" s="89"/>
      <c r="F120" s="91"/>
      <c r="G120" s="92"/>
      <c r="H120" s="93"/>
      <c r="I120" s="93"/>
    </row>
    <row r="121" spans="1:9" ht="43.2" x14ac:dyDescent="0.3">
      <c r="A121" s="44">
        <v>13</v>
      </c>
      <c r="B121" s="26" t="str">
        <f>'Response 2 - Need 3'!B23</f>
        <v>Continue to improve the coordination of care for frequent use of the ED for behavioral health</v>
      </c>
      <c r="C121" s="89"/>
      <c r="D121" s="90"/>
      <c r="E121" s="89">
        <v>14404</v>
      </c>
      <c r="F121" s="91" t="s">
        <v>458</v>
      </c>
      <c r="G121" s="92" t="s">
        <v>132</v>
      </c>
      <c r="H121" s="93"/>
      <c r="I121" s="93"/>
    </row>
    <row r="122" spans="1:9" ht="43.2" x14ac:dyDescent="0.3">
      <c r="A122" s="44">
        <v>14</v>
      </c>
      <c r="B122" s="26" t="str">
        <f>'Response 2 - Need 3'!B24</f>
        <v>Continue and explore expansion of the Emergency 
Department Recovery Coach program to support 
individuals affected by substance use</v>
      </c>
      <c r="C122" s="89"/>
      <c r="D122" s="90"/>
      <c r="E122" s="89">
        <v>14768</v>
      </c>
      <c r="F122" s="91" t="s">
        <v>458</v>
      </c>
      <c r="G122" s="92" t="s">
        <v>134</v>
      </c>
      <c r="H122" s="93"/>
      <c r="I122" s="93"/>
    </row>
    <row r="123" spans="1:9" ht="57.6" x14ac:dyDescent="0.3">
      <c r="A123" s="44">
        <v>15</v>
      </c>
      <c r="B123" s="26" t="str">
        <f>'Response 2 - Need 3'!B25</f>
        <v>Continue Community Residential Services, offering 
permanent supportive housing and case management for adults with behavioral health needs who might otherwise be homeless</v>
      </c>
      <c r="C123" s="89">
        <v>235806</v>
      </c>
      <c r="D123" s="90" t="s">
        <v>459</v>
      </c>
      <c r="E123" s="89"/>
      <c r="F123" s="91"/>
      <c r="G123" s="92" t="s">
        <v>132</v>
      </c>
      <c r="H123" s="93"/>
      <c r="I123" s="93"/>
    </row>
    <row r="124" spans="1:9" ht="42.6" customHeight="1" x14ac:dyDescent="0.3">
      <c r="A124" s="44">
        <v>16</v>
      </c>
      <c r="B124" s="26" t="str">
        <f>'Response 2 - Need 3'!B26</f>
        <v>Identify new partners within underserved communities and populations to assist as liaisons for services and care</v>
      </c>
      <c r="C124" s="89"/>
      <c r="D124" s="90"/>
      <c r="E124" s="89"/>
      <c r="F124" s="91"/>
      <c r="G124" s="92"/>
      <c r="H124" s="93"/>
      <c r="I124" s="93"/>
    </row>
    <row r="125" spans="1:9" ht="28.8" x14ac:dyDescent="0.3">
      <c r="A125" s="44">
        <v>17</v>
      </c>
      <c r="B125" s="26" t="str">
        <f>'Response 2 - Need 3'!B27</f>
        <v>Grow the St. Vincent’s Mission Fund in partnership with the philanthropy team</v>
      </c>
      <c r="C125" s="89"/>
      <c r="D125" s="90"/>
      <c r="E125" s="89"/>
      <c r="F125" s="91"/>
      <c r="G125" s="92"/>
      <c r="H125" s="93"/>
      <c r="I125" s="93"/>
    </row>
    <row r="126" spans="1:9" x14ac:dyDescent="0.3">
      <c r="A126" s="44">
        <v>18</v>
      </c>
      <c r="B126" s="26" t="str">
        <f>'Response 2 - Need 3'!B28</f>
        <v>Pursue grants and donations to support work</v>
      </c>
      <c r="C126" s="89"/>
      <c r="D126" s="90"/>
      <c r="E126" s="89"/>
      <c r="F126" s="91"/>
      <c r="G126" s="92"/>
      <c r="H126" s="93"/>
      <c r="I126" s="93"/>
    </row>
    <row r="127" spans="1:9" ht="101.4" customHeight="1" x14ac:dyDescent="0.3">
      <c r="A127" s="44">
        <v>19</v>
      </c>
      <c r="B127" s="26" t="str">
        <f>'Response 2 - Need 3'!B29</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27" s="89">
        <v>277570.25</v>
      </c>
      <c r="D127" s="91" t="s">
        <v>458</v>
      </c>
      <c r="E127" s="89"/>
      <c r="F127" s="91"/>
      <c r="G127" s="92" t="s">
        <v>132</v>
      </c>
      <c r="H127" s="93"/>
      <c r="I127" s="93"/>
    </row>
    <row r="128" spans="1:9" x14ac:dyDescent="0.3">
      <c r="A128" s="44">
        <v>20</v>
      </c>
      <c r="B128" s="26">
        <f>'Response 2 - Need 3'!B30</f>
        <v>0</v>
      </c>
      <c r="C128" s="89"/>
      <c r="D128" s="90"/>
      <c r="E128" s="89"/>
      <c r="F128" s="91"/>
      <c r="G128" s="92"/>
      <c r="H128" s="93"/>
      <c r="I128" s="93"/>
    </row>
    <row r="129" spans="1:9" x14ac:dyDescent="0.3">
      <c r="A129" s="44">
        <v>21</v>
      </c>
      <c r="B129" s="26">
        <f>'Response 2 - Need 3'!B31</f>
        <v>0</v>
      </c>
      <c r="C129" s="89"/>
      <c r="D129" s="90"/>
      <c r="E129" s="89"/>
      <c r="F129" s="91"/>
      <c r="G129" s="92"/>
      <c r="H129" s="93"/>
      <c r="I129" s="93"/>
    </row>
    <row r="130" spans="1:9" x14ac:dyDescent="0.3">
      <c r="A130" s="44">
        <v>22</v>
      </c>
      <c r="B130" s="26">
        <f>'Response 2 - Need 3'!B32</f>
        <v>0</v>
      </c>
      <c r="C130" s="89"/>
      <c r="D130" s="90"/>
      <c r="E130" s="89"/>
      <c r="F130" s="91"/>
      <c r="G130" s="92"/>
      <c r="H130" s="93"/>
      <c r="I130" s="93"/>
    </row>
    <row r="131" spans="1:9" x14ac:dyDescent="0.3">
      <c r="A131" s="44">
        <v>23</v>
      </c>
      <c r="B131" s="26">
        <f>'Response 2 - Need 3'!B33</f>
        <v>0</v>
      </c>
      <c r="C131" s="89"/>
      <c r="D131" s="90"/>
      <c r="E131" s="89"/>
      <c r="F131" s="91"/>
      <c r="G131" s="92"/>
      <c r="H131" s="93"/>
      <c r="I131" s="93"/>
    </row>
    <row r="132" spans="1:9" x14ac:dyDescent="0.3">
      <c r="A132" s="44">
        <v>24</v>
      </c>
      <c r="B132" s="26">
        <f>'Response 2 - Need 3'!B34</f>
        <v>0</v>
      </c>
      <c r="C132" s="89"/>
      <c r="D132" s="90"/>
      <c r="E132" s="89"/>
      <c r="F132" s="91"/>
      <c r="G132" s="92"/>
      <c r="H132" s="93"/>
      <c r="I132" s="93"/>
    </row>
    <row r="133" spans="1:9" x14ac:dyDescent="0.3">
      <c r="A133" s="44">
        <v>25</v>
      </c>
      <c r="B133" s="26">
        <f>'Response 2 - Need 3'!B35</f>
        <v>0</v>
      </c>
      <c r="C133" s="89"/>
      <c r="D133" s="90"/>
      <c r="E133" s="89"/>
      <c r="F133" s="91"/>
      <c r="G133" s="92"/>
      <c r="H133" s="93"/>
      <c r="I133" s="93"/>
    </row>
    <row r="134" spans="1:9" x14ac:dyDescent="0.3">
      <c r="A134" s="44">
        <v>26</v>
      </c>
      <c r="B134" s="26">
        <f>'Response 2 - Need 3'!B36</f>
        <v>0</v>
      </c>
      <c r="C134" s="89"/>
      <c r="D134" s="90"/>
      <c r="E134" s="89"/>
      <c r="F134" s="91"/>
      <c r="G134" s="92"/>
      <c r="H134" s="93"/>
      <c r="I134" s="93"/>
    </row>
    <row r="135" spans="1:9" x14ac:dyDescent="0.3">
      <c r="A135" s="44">
        <v>27</v>
      </c>
      <c r="B135" s="26">
        <f>'Response 2 - Need 3'!B37</f>
        <v>0</v>
      </c>
      <c r="C135" s="89"/>
      <c r="D135" s="90"/>
      <c r="E135" s="89"/>
      <c r="F135" s="91"/>
      <c r="G135" s="92"/>
      <c r="H135" s="93"/>
      <c r="I135" s="93"/>
    </row>
    <row r="136" spans="1:9" x14ac:dyDescent="0.3">
      <c r="A136" s="44">
        <v>28</v>
      </c>
      <c r="B136" s="26">
        <f>'Response 2 - Need 3'!B38</f>
        <v>0</v>
      </c>
      <c r="C136" s="89"/>
      <c r="D136" s="90"/>
      <c r="E136" s="89"/>
      <c r="F136" s="91"/>
      <c r="G136" s="92"/>
      <c r="H136" s="93"/>
      <c r="I136" s="93"/>
    </row>
    <row r="137" spans="1:9" x14ac:dyDescent="0.3">
      <c r="A137" s="44">
        <v>29</v>
      </c>
      <c r="B137" s="26">
        <f>'Response 2 - Need 3'!B39</f>
        <v>0</v>
      </c>
      <c r="C137" s="89"/>
      <c r="D137" s="90"/>
      <c r="E137" s="89"/>
      <c r="F137" s="91"/>
      <c r="G137" s="92"/>
      <c r="H137" s="93"/>
      <c r="I137" s="93"/>
    </row>
    <row r="138" spans="1:9" x14ac:dyDescent="0.3">
      <c r="A138" s="44">
        <v>30</v>
      </c>
      <c r="B138" s="26">
        <f>'Response 2 - Need 3'!B40</f>
        <v>0</v>
      </c>
      <c r="C138" s="89"/>
      <c r="D138" s="90"/>
      <c r="E138" s="89"/>
      <c r="F138" s="91"/>
      <c r="G138" s="92"/>
      <c r="H138" s="93"/>
      <c r="I138" s="93"/>
    </row>
    <row r="139" spans="1:9" x14ac:dyDescent="0.3">
      <c r="A139" s="44">
        <v>31</v>
      </c>
      <c r="B139" s="26">
        <f>'Response 2 - Need 3'!B41</f>
        <v>0</v>
      </c>
      <c r="C139" s="89"/>
      <c r="D139" s="90"/>
      <c r="E139" s="89"/>
      <c r="F139" s="91"/>
      <c r="G139" s="92"/>
      <c r="H139" s="93"/>
      <c r="I139" s="93"/>
    </row>
    <row r="140" spans="1:9" x14ac:dyDescent="0.3">
      <c r="A140" s="44">
        <v>32</v>
      </c>
      <c r="B140" s="26">
        <f>'Response 2 - Need 3'!B42</f>
        <v>0</v>
      </c>
      <c r="C140" s="89"/>
      <c r="D140" s="90"/>
      <c r="E140" s="89"/>
      <c r="F140" s="91"/>
      <c r="G140" s="92"/>
      <c r="H140" s="93"/>
      <c r="I140" s="93"/>
    </row>
    <row r="141" spans="1:9" x14ac:dyDescent="0.3">
      <c r="A141" s="44">
        <v>33</v>
      </c>
      <c r="B141" s="26">
        <f>'Response 2 - Need 3'!B43</f>
        <v>0</v>
      </c>
      <c r="C141" s="89"/>
      <c r="D141" s="90"/>
      <c r="E141" s="89"/>
      <c r="F141" s="91"/>
      <c r="G141" s="92"/>
      <c r="H141" s="93"/>
      <c r="I141" s="93"/>
    </row>
    <row r="142" spans="1:9" x14ac:dyDescent="0.3">
      <c r="A142" s="44">
        <v>34</v>
      </c>
      <c r="B142" s="26">
        <f>'Response 2 - Need 3'!B44</f>
        <v>0</v>
      </c>
      <c r="C142" s="89"/>
      <c r="D142" s="90"/>
      <c r="E142" s="89"/>
      <c r="F142" s="91"/>
      <c r="G142" s="92"/>
      <c r="H142" s="93"/>
      <c r="I142" s="93"/>
    </row>
    <row r="143" spans="1:9" x14ac:dyDescent="0.3">
      <c r="A143" s="44">
        <v>35</v>
      </c>
      <c r="B143" s="26">
        <f>'Response 2 - Need 3'!B45</f>
        <v>0</v>
      </c>
      <c r="C143" s="89"/>
      <c r="D143" s="90"/>
      <c r="E143" s="89"/>
      <c r="F143" s="91"/>
      <c r="G143" s="92"/>
      <c r="H143" s="93"/>
      <c r="I143" s="93"/>
    </row>
    <row r="144" spans="1:9" x14ac:dyDescent="0.3">
      <c r="A144" s="44">
        <v>36</v>
      </c>
      <c r="B144" s="26">
        <f>'Response 2 - Need 3'!B46</f>
        <v>0</v>
      </c>
      <c r="C144" s="89"/>
      <c r="D144" s="90"/>
      <c r="E144" s="89"/>
      <c r="F144" s="91"/>
      <c r="G144" s="92"/>
      <c r="H144" s="93"/>
      <c r="I144" s="93"/>
    </row>
    <row r="145" spans="1:9" x14ac:dyDescent="0.3">
      <c r="A145" s="44">
        <v>37</v>
      </c>
      <c r="B145" s="26">
        <f>'Response 2 - Need 3'!B47</f>
        <v>0</v>
      </c>
      <c r="C145" s="89"/>
      <c r="D145" s="90"/>
      <c r="E145" s="89"/>
      <c r="F145" s="91"/>
      <c r="G145" s="92"/>
      <c r="H145" s="93"/>
      <c r="I145" s="93"/>
    </row>
    <row r="146" spans="1:9" x14ac:dyDescent="0.3">
      <c r="A146" s="44">
        <v>38</v>
      </c>
      <c r="B146" s="26">
        <f>'Response 2 - Need 3'!B48</f>
        <v>0</v>
      </c>
      <c r="C146" s="89"/>
      <c r="D146" s="90"/>
      <c r="E146" s="89"/>
      <c r="F146" s="91"/>
      <c r="G146" s="92"/>
      <c r="H146" s="93"/>
      <c r="I146" s="93"/>
    </row>
    <row r="147" spans="1:9" x14ac:dyDescent="0.3">
      <c r="A147" s="44">
        <v>39</v>
      </c>
      <c r="B147" s="26">
        <f>'Response 2 - Need 3'!B49</f>
        <v>0</v>
      </c>
      <c r="C147" s="89"/>
      <c r="D147" s="90"/>
      <c r="E147" s="89"/>
      <c r="F147" s="91"/>
      <c r="G147" s="92"/>
      <c r="H147" s="93"/>
      <c r="I147" s="93"/>
    </row>
    <row r="148" spans="1:9" x14ac:dyDescent="0.3">
      <c r="A148" s="44">
        <v>40</v>
      </c>
      <c r="B148" s="26">
        <f>'Response 2 - Need 3'!B50</f>
        <v>0</v>
      </c>
      <c r="C148" s="89"/>
      <c r="D148" s="90"/>
      <c r="E148" s="89"/>
      <c r="F148" s="91"/>
      <c r="G148" s="92"/>
      <c r="H148" s="93"/>
      <c r="I148" s="93"/>
    </row>
    <row r="149" spans="1:9" x14ac:dyDescent="0.3">
      <c r="A149" s="44">
        <v>41</v>
      </c>
      <c r="B149" s="26">
        <f>'Response 2 - Need 3'!B51</f>
        <v>0</v>
      </c>
      <c r="C149" s="89"/>
      <c r="D149" s="90"/>
      <c r="E149" s="89"/>
      <c r="F149" s="91"/>
      <c r="G149" s="92"/>
      <c r="H149" s="93"/>
      <c r="I149" s="93"/>
    </row>
    <row r="150" spans="1:9" x14ac:dyDescent="0.3">
      <c r="A150" s="44">
        <v>42</v>
      </c>
      <c r="B150" s="26">
        <f>'Response 2 - Need 3'!B52</f>
        <v>0</v>
      </c>
      <c r="C150" s="89"/>
      <c r="D150" s="90"/>
      <c r="E150" s="89"/>
      <c r="F150" s="91"/>
      <c r="G150" s="92"/>
      <c r="H150" s="93"/>
      <c r="I150" s="93"/>
    </row>
    <row r="151" spans="1:9" x14ac:dyDescent="0.3">
      <c r="A151" s="44">
        <v>43</v>
      </c>
      <c r="B151" s="26">
        <f>'Response 2 - Need 3'!B53</f>
        <v>0</v>
      </c>
      <c r="C151" s="89"/>
      <c r="D151" s="90"/>
      <c r="E151" s="89"/>
      <c r="F151" s="91"/>
      <c r="G151" s="92"/>
      <c r="H151" s="93"/>
      <c r="I151" s="93"/>
    </row>
    <row r="152" spans="1:9" x14ac:dyDescent="0.3">
      <c r="A152" s="44">
        <v>44</v>
      </c>
      <c r="B152" s="26">
        <f>'Response 2 - Need 3'!B54</f>
        <v>0</v>
      </c>
      <c r="C152" s="89"/>
      <c r="D152" s="90"/>
      <c r="E152" s="89"/>
      <c r="F152" s="91"/>
      <c r="G152" s="92"/>
      <c r="H152" s="93"/>
      <c r="I152" s="93"/>
    </row>
    <row r="153" spans="1:9" x14ac:dyDescent="0.3">
      <c r="A153" s="44">
        <v>45</v>
      </c>
      <c r="B153" s="26">
        <f>'Response 2 - Need 3'!B55</f>
        <v>0</v>
      </c>
      <c r="C153" s="89"/>
      <c r="D153" s="90"/>
      <c r="E153" s="89"/>
      <c r="F153" s="91"/>
      <c r="G153" s="92"/>
      <c r="H153" s="93"/>
      <c r="I153" s="93"/>
    </row>
    <row r="154" spans="1:9" x14ac:dyDescent="0.3">
      <c r="A154" s="44">
        <v>46</v>
      </c>
      <c r="B154" s="26">
        <f>'Response 2 - Need 3'!B56</f>
        <v>0</v>
      </c>
      <c r="C154" s="89"/>
      <c r="D154" s="90"/>
      <c r="E154" s="89"/>
      <c r="F154" s="91"/>
      <c r="G154" s="93"/>
      <c r="H154" s="93"/>
      <c r="I154" s="93"/>
    </row>
    <row r="155" spans="1:9" x14ac:dyDescent="0.3">
      <c r="A155" s="44">
        <v>47</v>
      </c>
      <c r="B155" s="26">
        <f>'Response 2 - Need 3'!B57</f>
        <v>0</v>
      </c>
      <c r="C155" s="89"/>
      <c r="D155" s="90"/>
      <c r="E155" s="89"/>
      <c r="F155" s="91"/>
      <c r="G155" s="93"/>
      <c r="H155" s="93"/>
      <c r="I155" s="93"/>
    </row>
    <row r="156" spans="1:9" x14ac:dyDescent="0.3">
      <c r="A156" s="44">
        <v>48</v>
      </c>
      <c r="B156" s="26">
        <f>'Response 2 - Need 3'!B58</f>
        <v>0</v>
      </c>
      <c r="C156" s="89"/>
      <c r="D156" s="90"/>
      <c r="E156" s="89"/>
      <c r="F156" s="91"/>
      <c r="G156" s="93"/>
      <c r="H156" s="93"/>
      <c r="I156" s="93"/>
    </row>
    <row r="157" spans="1:9" x14ac:dyDescent="0.3">
      <c r="A157" s="44">
        <v>49</v>
      </c>
      <c r="B157" s="26">
        <f>'Response 2 - Need 3'!B59</f>
        <v>0</v>
      </c>
      <c r="C157" s="89"/>
      <c r="D157" s="90"/>
      <c r="E157" s="89"/>
      <c r="F157" s="91"/>
      <c r="G157" s="93"/>
      <c r="H157" s="93"/>
      <c r="I157" s="93"/>
    </row>
    <row r="158" spans="1:9" x14ac:dyDescent="0.3">
      <c r="A158" s="44">
        <v>50</v>
      </c>
      <c r="B158" s="26">
        <f>'Response 2 - Need 3'!B60</f>
        <v>0</v>
      </c>
      <c r="C158" s="89"/>
      <c r="D158" s="90"/>
      <c r="E158" s="89"/>
      <c r="F158" s="91"/>
      <c r="G158" s="93"/>
      <c r="H158" s="93"/>
      <c r="I158" s="99"/>
    </row>
    <row r="159" spans="1:9" ht="15" thickBot="1" x14ac:dyDescent="0.35">
      <c r="B159" s="69" t="s">
        <v>118</v>
      </c>
      <c r="C159" s="68">
        <f>SUM(C109:C158)</f>
        <v>513376.25</v>
      </c>
      <c r="D159" s="62"/>
      <c r="E159" s="68">
        <f>SUM(E109:E158)</f>
        <v>318991</v>
      </c>
      <c r="F159" s="63"/>
      <c r="G159" s="64"/>
      <c r="H159" s="65"/>
      <c r="I159" s="66"/>
    </row>
    <row r="160" spans="1:9" ht="15" thickBot="1" x14ac:dyDescent="0.35">
      <c r="B160" s="160" t="s">
        <v>125</v>
      </c>
      <c r="C160" s="161"/>
      <c r="D160" s="161"/>
      <c r="E160" s="161"/>
      <c r="F160" s="161"/>
      <c r="G160" s="162"/>
      <c r="H160" s="162"/>
      <c r="I160" s="163"/>
    </row>
    <row r="161" spans="1:9" ht="28.8" x14ac:dyDescent="0.3">
      <c r="A161" s="44">
        <v>1</v>
      </c>
      <c r="B161" s="26" t="str">
        <f>'Response 2 - Need 4'!B11</f>
        <v>Provide leadership and in-kind support to HIA and HIA Child Wellbeing Task Force</v>
      </c>
      <c r="C161" s="85"/>
      <c r="D161" s="86"/>
      <c r="E161" s="85"/>
      <c r="F161" s="87"/>
      <c r="G161" s="88"/>
      <c r="H161" s="88"/>
      <c r="I161" s="88"/>
    </row>
    <row r="162" spans="1:9" ht="32.4" customHeight="1" x14ac:dyDescent="0.3">
      <c r="A162" s="44">
        <v>2</v>
      </c>
      <c r="B162" s="26" t="str">
        <f>'Response 2 - Need 4'!B12</f>
        <v>Continue membership with Child Wellbeing Task Force</v>
      </c>
      <c r="C162" s="89"/>
      <c r="D162" s="90"/>
      <c r="E162" s="89"/>
      <c r="F162" s="91"/>
      <c r="G162" s="92"/>
      <c r="H162" s="93"/>
      <c r="I162" s="93"/>
    </row>
    <row r="163" spans="1:9" ht="45.6" customHeight="1" x14ac:dyDescent="0.3">
      <c r="A163" s="44">
        <v>3</v>
      </c>
      <c r="B163" s="26" t="str">
        <f>'Response 2 - Need 4'!B13</f>
        <v>Collaborate with HIA partners to implement and promote programming for historically underserved communities</v>
      </c>
      <c r="C163" s="89"/>
      <c r="D163" s="90"/>
      <c r="E163" s="89"/>
      <c r="F163" s="91"/>
      <c r="G163" s="92"/>
      <c r="H163" s="93"/>
      <c r="I163" s="93"/>
    </row>
    <row r="164" spans="1:9" ht="28.8" x14ac:dyDescent="0.3">
      <c r="A164" s="44">
        <v>4</v>
      </c>
      <c r="B164" s="26" t="str">
        <f>'Response 2 - Need 4'!B14</f>
        <v>Leverage reliable education sources to deliver programming to community members</v>
      </c>
      <c r="C164" s="89"/>
      <c r="D164" s="90"/>
      <c r="E164" s="89"/>
      <c r="F164" s="91"/>
      <c r="G164" s="92"/>
      <c r="H164" s="93"/>
      <c r="I164" s="93"/>
    </row>
    <row r="165" spans="1:9" ht="56.4" customHeight="1" x14ac:dyDescent="0.3">
      <c r="A165" s="44">
        <v>5</v>
      </c>
      <c r="B165" s="26" t="str">
        <f>'Response 2 - Need 4'!B15</f>
        <v>Explore funding and partnership opportunities to expand maternal and post-partum support to families (e.g., Diaper Connections, Universal Nurse Home Visiting Grant)</v>
      </c>
      <c r="C165" s="89"/>
      <c r="D165" s="90"/>
      <c r="E165" s="89"/>
      <c r="F165" s="91"/>
      <c r="G165" s="92"/>
      <c r="H165" s="93"/>
      <c r="I165" s="93"/>
    </row>
    <row r="166" spans="1:9" ht="72" x14ac:dyDescent="0.3">
      <c r="A166" s="44">
        <v>6</v>
      </c>
      <c r="B166" s="26" t="str">
        <f>'Response 2 - Need 4'!B16</f>
        <v>Explore the use of developmental and Adverse Childhood Experience 
(ACE) screenings through CHWs, the Emergency Department, and 
HHCMG pediatric and family practice providers</v>
      </c>
      <c r="C166" s="89"/>
      <c r="D166" s="90"/>
      <c r="E166" s="89"/>
      <c r="F166" s="91"/>
      <c r="G166" s="92"/>
      <c r="H166" s="93"/>
      <c r="I166" s="93"/>
    </row>
    <row r="167" spans="1:9" x14ac:dyDescent="0.3">
      <c r="A167" s="44">
        <v>7</v>
      </c>
      <c r="B167" s="26" t="str">
        <f>'Response 2 - Need 4'!B17</f>
        <v>Expand Medical Mission at Home to include pediatrics</v>
      </c>
      <c r="C167" s="89"/>
      <c r="D167" s="90"/>
      <c r="E167" s="89"/>
      <c r="F167" s="91"/>
      <c r="G167" s="92"/>
      <c r="H167" s="93"/>
      <c r="I167" s="93"/>
    </row>
    <row r="168" spans="1:9" ht="43.2" x14ac:dyDescent="0.3">
      <c r="A168" s="44">
        <v>8</v>
      </c>
      <c r="B168" s="26" t="str">
        <f>'Response 2 - Need 4'!B18</f>
        <v>Resume education/tour/mentor programs for High School students and develop new programs and relationships to expand school-to-work pipeline</v>
      </c>
      <c r="C168" s="89"/>
      <c r="D168" s="90"/>
      <c r="E168" s="89"/>
      <c r="F168" s="91"/>
      <c r="G168" s="92"/>
      <c r="H168" s="93"/>
      <c r="I168" s="93"/>
    </row>
    <row r="169" spans="1:9" ht="28.8" x14ac:dyDescent="0.3">
      <c r="A169" s="44">
        <v>9</v>
      </c>
      <c r="B169" s="26" t="str">
        <f>'Response 2 - Need 4'!B19</f>
        <v>Provide subject matter experts to youth education programs in the community</v>
      </c>
      <c r="C169" s="89"/>
      <c r="D169" s="90"/>
      <c r="E169" s="89"/>
      <c r="F169" s="91"/>
      <c r="G169" s="92"/>
      <c r="H169" s="93"/>
      <c r="I169" s="93"/>
    </row>
    <row r="170" spans="1:9" ht="28.8" x14ac:dyDescent="0.3">
      <c r="A170" s="44">
        <v>10</v>
      </c>
      <c r="B170" s="26" t="str">
        <f>'Response 2 - Need 4'!B20</f>
        <v>Grow the St. Vincent’s Mission Fund in partnership with the philanthropy team</v>
      </c>
      <c r="C170" s="89"/>
      <c r="D170" s="90"/>
      <c r="E170" s="89"/>
      <c r="F170" s="91"/>
      <c r="G170" s="92"/>
      <c r="H170" s="93"/>
      <c r="I170" s="93"/>
    </row>
    <row r="171" spans="1:9" ht="24.6" customHeight="1" x14ac:dyDescent="0.3">
      <c r="A171" s="44">
        <v>11</v>
      </c>
      <c r="B171" s="26" t="str">
        <f>'Response 2 - Need 4'!B21</f>
        <v>Pursue grants to support work</v>
      </c>
      <c r="C171" s="89"/>
      <c r="D171" s="90"/>
      <c r="E171" s="89"/>
      <c r="F171" s="91"/>
      <c r="G171" s="92"/>
      <c r="H171" s="93"/>
      <c r="I171" s="93"/>
    </row>
    <row r="172" spans="1:9" ht="105.6" customHeight="1" x14ac:dyDescent="0.3">
      <c r="A172" s="44">
        <v>12</v>
      </c>
      <c r="B172" s="26" t="str">
        <f>'Response 2 - Need 4'!B22</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72" s="89">
        <v>277570.25</v>
      </c>
      <c r="D172" s="91" t="s">
        <v>458</v>
      </c>
      <c r="E172" s="89"/>
      <c r="F172" s="91"/>
      <c r="G172" s="92" t="s">
        <v>132</v>
      </c>
      <c r="H172" s="93"/>
      <c r="I172" s="93"/>
    </row>
    <row r="173" spans="1:9" x14ac:dyDescent="0.3">
      <c r="A173" s="44">
        <v>13</v>
      </c>
      <c r="B173" s="26">
        <f>'Response 2 - Need 4'!B23</f>
        <v>0</v>
      </c>
      <c r="C173" s="89"/>
      <c r="D173" s="90"/>
      <c r="E173" s="89"/>
      <c r="F173" s="91"/>
      <c r="G173" s="92"/>
      <c r="H173" s="93"/>
      <c r="I173" s="93"/>
    </row>
    <row r="174" spans="1:9" x14ac:dyDescent="0.3">
      <c r="A174" s="44">
        <v>14</v>
      </c>
      <c r="B174" s="26">
        <f>'Response 2 - Need 4'!B24</f>
        <v>0</v>
      </c>
      <c r="C174" s="89"/>
      <c r="D174" s="90"/>
      <c r="E174" s="89"/>
      <c r="F174" s="91"/>
      <c r="G174" s="92"/>
      <c r="H174" s="93"/>
      <c r="I174" s="93"/>
    </row>
    <row r="175" spans="1:9" x14ac:dyDescent="0.3">
      <c r="A175" s="44">
        <v>15</v>
      </c>
      <c r="B175" s="26">
        <f>'Response 2 - Need 4'!B25</f>
        <v>0</v>
      </c>
      <c r="C175" s="89"/>
      <c r="D175" s="90"/>
      <c r="E175" s="89"/>
      <c r="F175" s="91"/>
      <c r="G175" s="92"/>
      <c r="H175" s="93"/>
      <c r="I175" s="93"/>
    </row>
    <row r="176" spans="1:9" x14ac:dyDescent="0.3">
      <c r="A176" s="44">
        <v>16</v>
      </c>
      <c r="B176" s="26">
        <f>'Response 2 - Need 4'!B26</f>
        <v>0</v>
      </c>
      <c r="C176" s="89"/>
      <c r="D176" s="90"/>
      <c r="E176" s="89"/>
      <c r="F176" s="91"/>
      <c r="G176" s="92"/>
      <c r="H176" s="93"/>
      <c r="I176" s="93"/>
    </row>
    <row r="177" spans="1:9" x14ac:dyDescent="0.3">
      <c r="A177" s="44">
        <v>17</v>
      </c>
      <c r="B177" s="26">
        <f>'Response 2 - Need 4'!B27</f>
        <v>0</v>
      </c>
      <c r="C177" s="89"/>
      <c r="D177" s="90"/>
      <c r="E177" s="89"/>
      <c r="F177" s="91"/>
      <c r="G177" s="92"/>
      <c r="H177" s="93"/>
      <c r="I177" s="93"/>
    </row>
    <row r="178" spans="1:9" x14ac:dyDescent="0.3">
      <c r="A178" s="44">
        <v>18</v>
      </c>
      <c r="B178" s="26">
        <f>'Response 2 - Need 4'!B28</f>
        <v>0</v>
      </c>
      <c r="C178" s="89"/>
      <c r="D178" s="90"/>
      <c r="E178" s="89"/>
      <c r="F178" s="91"/>
      <c r="G178" s="92"/>
      <c r="H178" s="93"/>
      <c r="I178" s="93"/>
    </row>
    <row r="179" spans="1:9" x14ac:dyDescent="0.3">
      <c r="A179" s="44">
        <v>19</v>
      </c>
      <c r="B179" s="26">
        <f>'Response 2 - Need 4'!B29</f>
        <v>0</v>
      </c>
      <c r="C179" s="89"/>
      <c r="D179" s="90"/>
      <c r="E179" s="89"/>
      <c r="F179" s="91"/>
      <c r="G179" s="92"/>
      <c r="H179" s="93"/>
      <c r="I179" s="93"/>
    </row>
    <row r="180" spans="1:9" x14ac:dyDescent="0.3">
      <c r="A180" s="44">
        <v>20</v>
      </c>
      <c r="B180" s="26">
        <f>'Response 2 - Need 4'!B30</f>
        <v>0</v>
      </c>
      <c r="C180" s="89"/>
      <c r="D180" s="90"/>
      <c r="E180" s="89"/>
      <c r="F180" s="91"/>
      <c r="G180" s="92"/>
      <c r="H180" s="93"/>
      <c r="I180" s="93"/>
    </row>
    <row r="181" spans="1:9" x14ac:dyDescent="0.3">
      <c r="A181" s="44">
        <v>21</v>
      </c>
      <c r="B181" s="26">
        <f>'Response 2 - Need 4'!B31</f>
        <v>0</v>
      </c>
      <c r="C181" s="89"/>
      <c r="D181" s="90"/>
      <c r="E181" s="89"/>
      <c r="F181" s="91"/>
      <c r="G181" s="92"/>
      <c r="H181" s="93"/>
      <c r="I181" s="93"/>
    </row>
    <row r="182" spans="1:9" x14ac:dyDescent="0.3">
      <c r="A182" s="44">
        <v>22</v>
      </c>
      <c r="B182" s="26">
        <f>'Response 2 - Need 4'!B32</f>
        <v>0</v>
      </c>
      <c r="C182" s="89"/>
      <c r="D182" s="90"/>
      <c r="E182" s="89"/>
      <c r="F182" s="91"/>
      <c r="G182" s="92"/>
      <c r="H182" s="93"/>
      <c r="I182" s="93"/>
    </row>
    <row r="183" spans="1:9" x14ac:dyDescent="0.3">
      <c r="A183" s="44">
        <v>23</v>
      </c>
      <c r="B183" s="26">
        <f>'Response 2 - Need 4'!B33</f>
        <v>0</v>
      </c>
      <c r="C183" s="89"/>
      <c r="D183" s="90"/>
      <c r="E183" s="89"/>
      <c r="F183" s="91"/>
      <c r="G183" s="92"/>
      <c r="H183" s="93"/>
      <c r="I183" s="93"/>
    </row>
    <row r="184" spans="1:9" x14ac:dyDescent="0.3">
      <c r="A184" s="44">
        <v>24</v>
      </c>
      <c r="B184" s="26">
        <f>'Response 2 - Need 4'!B34</f>
        <v>0</v>
      </c>
      <c r="C184" s="89"/>
      <c r="D184" s="90"/>
      <c r="E184" s="89"/>
      <c r="F184" s="91"/>
      <c r="G184" s="92"/>
      <c r="H184" s="93"/>
      <c r="I184" s="93"/>
    </row>
    <row r="185" spans="1:9" x14ac:dyDescent="0.3">
      <c r="A185" s="44">
        <v>25</v>
      </c>
      <c r="B185" s="26">
        <f>'Response 2 - Need 4'!B35</f>
        <v>0</v>
      </c>
      <c r="C185" s="89"/>
      <c r="D185" s="90"/>
      <c r="E185" s="89"/>
      <c r="F185" s="91"/>
      <c r="G185" s="92"/>
      <c r="H185" s="93"/>
      <c r="I185" s="93"/>
    </row>
    <row r="186" spans="1:9" x14ac:dyDescent="0.3">
      <c r="A186" s="44">
        <v>26</v>
      </c>
      <c r="B186" s="26">
        <f>'Response 2 - Need 4'!B36</f>
        <v>0</v>
      </c>
      <c r="C186" s="89"/>
      <c r="D186" s="90"/>
      <c r="E186" s="89"/>
      <c r="F186" s="91"/>
      <c r="G186" s="92"/>
      <c r="H186" s="93"/>
      <c r="I186" s="93"/>
    </row>
    <row r="187" spans="1:9" x14ac:dyDescent="0.3">
      <c r="A187" s="44">
        <v>27</v>
      </c>
      <c r="B187" s="26">
        <f>'Response 2 - Need 4'!B37</f>
        <v>0</v>
      </c>
      <c r="C187" s="89"/>
      <c r="D187" s="90"/>
      <c r="E187" s="89"/>
      <c r="F187" s="91"/>
      <c r="G187" s="92"/>
      <c r="H187" s="93"/>
      <c r="I187" s="93"/>
    </row>
    <row r="188" spans="1:9" x14ac:dyDescent="0.3">
      <c r="A188" s="44">
        <v>28</v>
      </c>
      <c r="B188" s="26">
        <f>'Response 2 - Need 4'!B38</f>
        <v>0</v>
      </c>
      <c r="C188" s="89"/>
      <c r="D188" s="90"/>
      <c r="E188" s="89"/>
      <c r="F188" s="91"/>
      <c r="G188" s="92"/>
      <c r="H188" s="93"/>
      <c r="I188" s="93"/>
    </row>
    <row r="189" spans="1:9" x14ac:dyDescent="0.3">
      <c r="A189" s="44">
        <v>29</v>
      </c>
      <c r="B189" s="26">
        <f>'Response 2 - Need 4'!B39</f>
        <v>0</v>
      </c>
      <c r="C189" s="89"/>
      <c r="D189" s="90"/>
      <c r="E189" s="89"/>
      <c r="F189" s="91"/>
      <c r="G189" s="92"/>
      <c r="H189" s="93"/>
      <c r="I189" s="93"/>
    </row>
    <row r="190" spans="1:9" x14ac:dyDescent="0.3">
      <c r="A190" s="44">
        <v>30</v>
      </c>
      <c r="B190" s="26">
        <f>'Response 2 - Need 4'!B40</f>
        <v>0</v>
      </c>
      <c r="C190" s="89"/>
      <c r="D190" s="90"/>
      <c r="E190" s="89"/>
      <c r="F190" s="91"/>
      <c r="G190" s="92"/>
      <c r="H190" s="93"/>
      <c r="I190" s="93"/>
    </row>
    <row r="191" spans="1:9" x14ac:dyDescent="0.3">
      <c r="A191" s="44">
        <v>31</v>
      </c>
      <c r="B191" s="26">
        <f>'Response 2 - Need 4'!B41</f>
        <v>0</v>
      </c>
      <c r="C191" s="89"/>
      <c r="D191" s="90"/>
      <c r="E191" s="89"/>
      <c r="F191" s="91"/>
      <c r="G191" s="92"/>
      <c r="H191" s="93"/>
      <c r="I191" s="93"/>
    </row>
    <row r="192" spans="1:9" x14ac:dyDescent="0.3">
      <c r="A192" s="44">
        <v>32</v>
      </c>
      <c r="B192" s="26">
        <f>'Response 2 - Need 4'!B42</f>
        <v>0</v>
      </c>
      <c r="C192" s="89"/>
      <c r="D192" s="90"/>
      <c r="E192" s="89"/>
      <c r="F192" s="91"/>
      <c r="G192" s="92"/>
      <c r="H192" s="93"/>
      <c r="I192" s="93"/>
    </row>
    <row r="193" spans="1:9" x14ac:dyDescent="0.3">
      <c r="A193" s="44">
        <v>33</v>
      </c>
      <c r="B193" s="26">
        <f>'Response 2 - Need 4'!B43</f>
        <v>0</v>
      </c>
      <c r="C193" s="89"/>
      <c r="D193" s="90"/>
      <c r="E193" s="89"/>
      <c r="F193" s="91"/>
      <c r="G193" s="92"/>
      <c r="H193" s="93"/>
      <c r="I193" s="93"/>
    </row>
    <row r="194" spans="1:9" x14ac:dyDescent="0.3">
      <c r="A194" s="44">
        <v>34</v>
      </c>
      <c r="B194" s="26">
        <f>'Response 2 - Need 4'!B44</f>
        <v>0</v>
      </c>
      <c r="C194" s="89"/>
      <c r="D194" s="90"/>
      <c r="E194" s="89"/>
      <c r="F194" s="91"/>
      <c r="G194" s="92"/>
      <c r="H194" s="93"/>
      <c r="I194" s="93"/>
    </row>
    <row r="195" spans="1:9" x14ac:dyDescent="0.3">
      <c r="A195" s="44">
        <v>35</v>
      </c>
      <c r="B195" s="26">
        <f>'Response 2 - Need 4'!B45</f>
        <v>0</v>
      </c>
      <c r="C195" s="89"/>
      <c r="D195" s="90"/>
      <c r="E195" s="89"/>
      <c r="F195" s="91"/>
      <c r="G195" s="92"/>
      <c r="H195" s="93"/>
      <c r="I195" s="93"/>
    </row>
    <row r="196" spans="1:9" x14ac:dyDescent="0.3">
      <c r="A196" s="44">
        <v>36</v>
      </c>
      <c r="B196" s="26">
        <f>'Response 2 - Need 4'!B46</f>
        <v>0</v>
      </c>
      <c r="C196" s="89"/>
      <c r="D196" s="90"/>
      <c r="E196" s="89"/>
      <c r="F196" s="91"/>
      <c r="G196" s="92"/>
      <c r="H196" s="93"/>
      <c r="I196" s="93"/>
    </row>
    <row r="197" spans="1:9" x14ac:dyDescent="0.3">
      <c r="A197" s="44">
        <v>37</v>
      </c>
      <c r="B197" s="26">
        <f>'Response 2 - Need 4'!B47</f>
        <v>0</v>
      </c>
      <c r="C197" s="89"/>
      <c r="D197" s="90"/>
      <c r="E197" s="89"/>
      <c r="F197" s="91"/>
      <c r="G197" s="92"/>
      <c r="H197" s="93"/>
      <c r="I197" s="93"/>
    </row>
    <row r="198" spans="1:9" x14ac:dyDescent="0.3">
      <c r="A198" s="44">
        <v>38</v>
      </c>
      <c r="B198" s="26">
        <f>'Response 2 - Need 4'!B48</f>
        <v>0</v>
      </c>
      <c r="C198" s="89"/>
      <c r="D198" s="90"/>
      <c r="E198" s="89"/>
      <c r="F198" s="91"/>
      <c r="G198" s="92"/>
      <c r="H198" s="93"/>
      <c r="I198" s="93"/>
    </row>
    <row r="199" spans="1:9" x14ac:dyDescent="0.3">
      <c r="A199" s="44">
        <v>39</v>
      </c>
      <c r="B199" s="26">
        <f>'Response 2 - Need 4'!B49</f>
        <v>0</v>
      </c>
      <c r="C199" s="89"/>
      <c r="D199" s="90"/>
      <c r="E199" s="89"/>
      <c r="F199" s="91"/>
      <c r="G199" s="92"/>
      <c r="H199" s="93"/>
      <c r="I199" s="93"/>
    </row>
    <row r="200" spans="1:9" x14ac:dyDescent="0.3">
      <c r="A200" s="44">
        <v>40</v>
      </c>
      <c r="B200" s="26">
        <f>'Response 2 - Need 4'!B50</f>
        <v>0</v>
      </c>
      <c r="C200" s="89"/>
      <c r="D200" s="90"/>
      <c r="E200" s="89"/>
      <c r="F200" s="91"/>
      <c r="G200" s="92"/>
      <c r="H200" s="93"/>
      <c r="I200" s="93"/>
    </row>
    <row r="201" spans="1:9" x14ac:dyDescent="0.3">
      <c r="A201" s="44">
        <v>41</v>
      </c>
      <c r="B201" s="26">
        <f>'Response 2 - Need 4'!B51</f>
        <v>0</v>
      </c>
      <c r="C201" s="89"/>
      <c r="D201" s="90"/>
      <c r="E201" s="89"/>
      <c r="F201" s="91"/>
      <c r="G201" s="92"/>
      <c r="H201" s="93"/>
      <c r="I201" s="93"/>
    </row>
    <row r="202" spans="1:9" x14ac:dyDescent="0.3">
      <c r="A202" s="44">
        <v>42</v>
      </c>
      <c r="B202" s="26">
        <f>'Response 2 - Need 4'!B52</f>
        <v>0</v>
      </c>
      <c r="C202" s="89"/>
      <c r="D202" s="90"/>
      <c r="E202" s="89"/>
      <c r="F202" s="91"/>
      <c r="G202" s="92"/>
      <c r="H202" s="93"/>
      <c r="I202" s="93"/>
    </row>
    <row r="203" spans="1:9" x14ac:dyDescent="0.3">
      <c r="A203" s="44">
        <v>43</v>
      </c>
      <c r="B203" s="26">
        <f>'Response 2 - Need 4'!B53</f>
        <v>0</v>
      </c>
      <c r="C203" s="89"/>
      <c r="D203" s="90"/>
      <c r="E203" s="89"/>
      <c r="F203" s="91"/>
      <c r="G203" s="92"/>
      <c r="H203" s="93"/>
      <c r="I203" s="93"/>
    </row>
    <row r="204" spans="1:9" x14ac:dyDescent="0.3">
      <c r="A204" s="44">
        <v>44</v>
      </c>
      <c r="B204" s="26">
        <f>'Response 2 - Need 4'!B54</f>
        <v>0</v>
      </c>
      <c r="C204" s="89"/>
      <c r="D204" s="90"/>
      <c r="E204" s="89"/>
      <c r="F204" s="91"/>
      <c r="G204" s="92"/>
      <c r="H204" s="93"/>
      <c r="I204" s="93"/>
    </row>
    <row r="205" spans="1:9" x14ac:dyDescent="0.3">
      <c r="A205" s="44">
        <v>45</v>
      </c>
      <c r="B205" s="26">
        <f>'Response 2 - Need 4'!B55</f>
        <v>0</v>
      </c>
      <c r="C205" s="89"/>
      <c r="D205" s="90"/>
      <c r="E205" s="89"/>
      <c r="F205" s="91"/>
      <c r="G205" s="92"/>
      <c r="H205" s="93"/>
      <c r="I205" s="93"/>
    </row>
    <row r="206" spans="1:9" x14ac:dyDescent="0.3">
      <c r="A206" s="44">
        <v>46</v>
      </c>
      <c r="B206" s="26">
        <f>'Response 2 - Need 4'!B56</f>
        <v>0</v>
      </c>
      <c r="C206" s="89"/>
      <c r="D206" s="90"/>
      <c r="E206" s="89"/>
      <c r="F206" s="91"/>
      <c r="G206" s="93"/>
      <c r="H206" s="93"/>
      <c r="I206" s="93"/>
    </row>
    <row r="207" spans="1:9" x14ac:dyDescent="0.3">
      <c r="A207" s="44">
        <v>47</v>
      </c>
      <c r="B207" s="26">
        <f>'Response 2 - Need 4'!B57</f>
        <v>0</v>
      </c>
      <c r="C207" s="89"/>
      <c r="D207" s="90"/>
      <c r="E207" s="89"/>
      <c r="F207" s="91"/>
      <c r="G207" s="93"/>
      <c r="H207" s="93"/>
      <c r="I207" s="93"/>
    </row>
    <row r="208" spans="1:9" x14ac:dyDescent="0.3">
      <c r="A208" s="44">
        <v>48</v>
      </c>
      <c r="B208" s="26">
        <f>'Response 2 - Need 4'!B58</f>
        <v>0</v>
      </c>
      <c r="C208" s="89"/>
      <c r="D208" s="90"/>
      <c r="E208" s="89"/>
      <c r="F208" s="91"/>
      <c r="G208" s="93"/>
      <c r="H208" s="93"/>
      <c r="I208" s="93"/>
    </row>
    <row r="209" spans="1:9" x14ac:dyDescent="0.3">
      <c r="A209" s="44">
        <v>49</v>
      </c>
      <c r="B209" s="26">
        <f>'Response 2 - Need 4'!B59</f>
        <v>0</v>
      </c>
      <c r="C209" s="89"/>
      <c r="D209" s="90"/>
      <c r="E209" s="89"/>
      <c r="F209" s="91"/>
      <c r="G209" s="93"/>
      <c r="H209" s="93"/>
      <c r="I209" s="93"/>
    </row>
    <row r="210" spans="1:9" x14ac:dyDescent="0.3">
      <c r="A210" s="44">
        <v>50</v>
      </c>
      <c r="B210" s="26">
        <f>'Response 2 - Need 4'!B60</f>
        <v>0</v>
      </c>
      <c r="C210" s="89"/>
      <c r="D210" s="90"/>
      <c r="E210" s="89"/>
      <c r="F210" s="91"/>
      <c r="G210" s="93"/>
      <c r="H210" s="93"/>
      <c r="I210" s="99"/>
    </row>
    <row r="211" spans="1:9" ht="15" thickBot="1" x14ac:dyDescent="0.35">
      <c r="B211" s="69" t="s">
        <v>128</v>
      </c>
      <c r="C211" s="68">
        <f>SUM(C161:C210)</f>
        <v>277570.25</v>
      </c>
      <c r="D211" s="62"/>
      <c r="E211" s="68">
        <f>SUM(E161:E210)</f>
        <v>0</v>
      </c>
      <c r="F211" s="63"/>
      <c r="G211" s="64"/>
      <c r="H211" s="65"/>
      <c r="I211" s="66"/>
    </row>
    <row r="212" spans="1:9" ht="15" thickBot="1" x14ac:dyDescent="0.35">
      <c r="B212" s="160" t="s">
        <v>126</v>
      </c>
      <c r="C212" s="161"/>
      <c r="D212" s="161"/>
      <c r="E212" s="161"/>
      <c r="F212" s="161"/>
      <c r="G212" s="162"/>
      <c r="H212" s="162"/>
      <c r="I212" s="163"/>
    </row>
    <row r="213" spans="1:9" x14ac:dyDescent="0.3">
      <c r="A213" s="44">
        <v>1</v>
      </c>
      <c r="B213" s="26">
        <f>'Response 2 - Need 5'!B11</f>
        <v>0</v>
      </c>
      <c r="C213" s="85"/>
      <c r="D213" s="86"/>
      <c r="E213" s="85"/>
      <c r="F213" s="87"/>
      <c r="G213" s="88"/>
      <c r="H213" s="88"/>
      <c r="I213" s="88"/>
    </row>
    <row r="214" spans="1:9" x14ac:dyDescent="0.3">
      <c r="A214" s="44">
        <v>2</v>
      </c>
      <c r="B214" s="26">
        <f>'Response 2 - Need 5'!B12</f>
        <v>0</v>
      </c>
      <c r="C214" s="89"/>
      <c r="D214" s="90"/>
      <c r="E214" s="89"/>
      <c r="F214" s="91"/>
      <c r="G214" s="92"/>
      <c r="H214" s="93"/>
      <c r="I214" s="93"/>
    </row>
    <row r="215" spans="1:9" x14ac:dyDescent="0.3">
      <c r="A215" s="44">
        <v>3</v>
      </c>
      <c r="B215" s="26">
        <f>'Response 2 - Need 5'!B13</f>
        <v>0</v>
      </c>
      <c r="C215" s="89"/>
      <c r="D215" s="90"/>
      <c r="E215" s="89"/>
      <c r="F215" s="91"/>
      <c r="G215" s="92"/>
      <c r="H215" s="93"/>
      <c r="I215" s="93"/>
    </row>
    <row r="216" spans="1:9" x14ac:dyDescent="0.3">
      <c r="A216" s="44">
        <v>4</v>
      </c>
      <c r="B216" s="26">
        <f>'Response 2 - Need 5'!B14</f>
        <v>0</v>
      </c>
      <c r="C216" s="89"/>
      <c r="D216" s="90"/>
      <c r="E216" s="89"/>
      <c r="F216" s="91"/>
      <c r="G216" s="92"/>
      <c r="H216" s="93"/>
      <c r="I216" s="93"/>
    </row>
    <row r="217" spans="1:9" x14ac:dyDescent="0.3">
      <c r="A217" s="44">
        <v>5</v>
      </c>
      <c r="B217" s="26">
        <f>'Response 2 - Need 5'!B15</f>
        <v>0</v>
      </c>
      <c r="C217" s="89"/>
      <c r="D217" s="90"/>
      <c r="E217" s="89"/>
      <c r="F217" s="91"/>
      <c r="G217" s="92"/>
      <c r="H217" s="93"/>
      <c r="I217" s="93"/>
    </row>
    <row r="218" spans="1:9" x14ac:dyDescent="0.3">
      <c r="A218" s="44">
        <v>6</v>
      </c>
      <c r="B218" s="26">
        <f>'Response 2 - Need 5'!B16</f>
        <v>0</v>
      </c>
      <c r="C218" s="89"/>
      <c r="D218" s="90"/>
      <c r="E218" s="89"/>
      <c r="F218" s="91"/>
      <c r="G218" s="92"/>
      <c r="H218" s="93"/>
      <c r="I218" s="93"/>
    </row>
    <row r="219" spans="1:9" x14ac:dyDescent="0.3">
      <c r="A219" s="44">
        <v>7</v>
      </c>
      <c r="B219" s="26">
        <f>'Response 2 - Need 5'!B17</f>
        <v>0</v>
      </c>
      <c r="C219" s="89"/>
      <c r="D219" s="90"/>
      <c r="E219" s="89"/>
      <c r="F219" s="91"/>
      <c r="G219" s="92"/>
      <c r="H219" s="93"/>
      <c r="I219" s="93"/>
    </row>
    <row r="220" spans="1:9" x14ac:dyDescent="0.3">
      <c r="A220" s="44">
        <v>8</v>
      </c>
      <c r="B220" s="26">
        <f>'Response 2 - Need 5'!B18</f>
        <v>0</v>
      </c>
      <c r="C220" s="89"/>
      <c r="D220" s="90"/>
      <c r="E220" s="89"/>
      <c r="F220" s="91"/>
      <c r="G220" s="92"/>
      <c r="H220" s="93"/>
      <c r="I220" s="93"/>
    </row>
    <row r="221" spans="1:9" x14ac:dyDescent="0.3">
      <c r="A221" s="44">
        <v>9</v>
      </c>
      <c r="B221" s="26">
        <f>'Response 2 - Need 5'!B19</f>
        <v>0</v>
      </c>
      <c r="C221" s="89"/>
      <c r="D221" s="90"/>
      <c r="E221" s="89"/>
      <c r="F221" s="91"/>
      <c r="G221" s="92"/>
      <c r="H221" s="93"/>
      <c r="I221" s="93"/>
    </row>
    <row r="222" spans="1:9" x14ac:dyDescent="0.3">
      <c r="A222" s="44">
        <v>10</v>
      </c>
      <c r="B222" s="26">
        <f>'Response 2 - Need 5'!B20</f>
        <v>0</v>
      </c>
      <c r="C222" s="89"/>
      <c r="D222" s="90"/>
      <c r="E222" s="89"/>
      <c r="F222" s="91"/>
      <c r="G222" s="92"/>
      <c r="H222" s="93"/>
      <c r="I222" s="93"/>
    </row>
    <row r="223" spans="1:9" x14ac:dyDescent="0.3">
      <c r="A223" s="44">
        <v>11</v>
      </c>
      <c r="B223" s="26">
        <f>'Response 2 - Need 5'!B21</f>
        <v>0</v>
      </c>
      <c r="C223" s="89"/>
      <c r="D223" s="90"/>
      <c r="E223" s="89"/>
      <c r="F223" s="91"/>
      <c r="G223" s="92"/>
      <c r="H223" s="93"/>
      <c r="I223" s="93"/>
    </row>
    <row r="224" spans="1:9" x14ac:dyDescent="0.3">
      <c r="A224" s="44">
        <v>12</v>
      </c>
      <c r="B224" s="26">
        <f>'Response 2 - Need 5'!B22</f>
        <v>0</v>
      </c>
      <c r="C224" s="89"/>
      <c r="D224" s="90"/>
      <c r="E224" s="89"/>
      <c r="F224" s="91"/>
      <c r="G224" s="92"/>
      <c r="H224" s="93"/>
      <c r="I224" s="93"/>
    </row>
    <row r="225" spans="1:9" x14ac:dyDescent="0.3">
      <c r="A225" s="44">
        <v>13</v>
      </c>
      <c r="B225" s="26">
        <f>'Response 2 - Need 5'!B23</f>
        <v>0</v>
      </c>
      <c r="C225" s="89"/>
      <c r="D225" s="90"/>
      <c r="E225" s="89"/>
      <c r="F225" s="91"/>
      <c r="G225" s="92"/>
      <c r="H225" s="93"/>
      <c r="I225" s="93"/>
    </row>
    <row r="226" spans="1:9" x14ac:dyDescent="0.3">
      <c r="A226" s="44">
        <v>14</v>
      </c>
      <c r="B226" s="26">
        <f>'Response 2 - Need 5'!B24</f>
        <v>0</v>
      </c>
      <c r="C226" s="89"/>
      <c r="D226" s="90"/>
      <c r="E226" s="89"/>
      <c r="F226" s="91"/>
      <c r="G226" s="92"/>
      <c r="H226" s="93"/>
      <c r="I226" s="93"/>
    </row>
    <row r="227" spans="1:9" x14ac:dyDescent="0.3">
      <c r="A227" s="44">
        <v>15</v>
      </c>
      <c r="B227" s="26">
        <f>'Response 2 - Need 5'!B25</f>
        <v>0</v>
      </c>
      <c r="C227" s="89"/>
      <c r="D227" s="90"/>
      <c r="E227" s="89"/>
      <c r="F227" s="91"/>
      <c r="G227" s="92"/>
      <c r="H227" s="93"/>
      <c r="I227" s="93"/>
    </row>
    <row r="228" spans="1:9" x14ac:dyDescent="0.3">
      <c r="A228" s="44">
        <v>16</v>
      </c>
      <c r="B228" s="26">
        <f>'Response 2 - Need 5'!B26</f>
        <v>0</v>
      </c>
      <c r="C228" s="89"/>
      <c r="D228" s="90"/>
      <c r="E228" s="89"/>
      <c r="F228" s="91"/>
      <c r="G228" s="92"/>
      <c r="H228" s="93"/>
      <c r="I228" s="93"/>
    </row>
    <row r="229" spans="1:9" x14ac:dyDescent="0.3">
      <c r="A229" s="44">
        <v>17</v>
      </c>
      <c r="B229" s="26">
        <f>'Response 2 - Need 5'!B27</f>
        <v>0</v>
      </c>
      <c r="C229" s="89"/>
      <c r="D229" s="90"/>
      <c r="E229" s="89"/>
      <c r="F229" s="91"/>
      <c r="G229" s="92"/>
      <c r="H229" s="93"/>
      <c r="I229" s="93"/>
    </row>
    <row r="230" spans="1:9" x14ac:dyDescent="0.3">
      <c r="A230" s="44">
        <v>18</v>
      </c>
      <c r="B230" s="26">
        <f>'Response 2 - Need 5'!B28</f>
        <v>0</v>
      </c>
      <c r="C230" s="89"/>
      <c r="D230" s="90"/>
      <c r="E230" s="89"/>
      <c r="F230" s="91"/>
      <c r="G230" s="92"/>
      <c r="H230" s="93"/>
      <c r="I230" s="93"/>
    </row>
    <row r="231" spans="1:9" x14ac:dyDescent="0.3">
      <c r="A231" s="44">
        <v>19</v>
      </c>
      <c r="B231" s="26">
        <f>'Response 2 - Need 5'!B29</f>
        <v>0</v>
      </c>
      <c r="C231" s="89"/>
      <c r="D231" s="90"/>
      <c r="E231" s="89"/>
      <c r="F231" s="91"/>
      <c r="G231" s="92"/>
      <c r="H231" s="93"/>
      <c r="I231" s="93"/>
    </row>
    <row r="232" spans="1:9" x14ac:dyDescent="0.3">
      <c r="A232" s="44">
        <v>20</v>
      </c>
      <c r="B232" s="26">
        <f>'Response 2 - Need 5'!B30</f>
        <v>0</v>
      </c>
      <c r="C232" s="89"/>
      <c r="D232" s="90"/>
      <c r="E232" s="89"/>
      <c r="F232" s="91"/>
      <c r="G232" s="92"/>
      <c r="H232" s="93"/>
      <c r="I232" s="93"/>
    </row>
    <row r="233" spans="1:9" x14ac:dyDescent="0.3">
      <c r="A233" s="44">
        <v>21</v>
      </c>
      <c r="B233" s="26">
        <f>'Response 2 - Need 5'!B31</f>
        <v>0</v>
      </c>
      <c r="C233" s="89"/>
      <c r="D233" s="90"/>
      <c r="E233" s="89"/>
      <c r="F233" s="91"/>
      <c r="G233" s="92"/>
      <c r="H233" s="93"/>
      <c r="I233" s="93"/>
    </row>
    <row r="234" spans="1:9" x14ac:dyDescent="0.3">
      <c r="A234" s="44">
        <v>22</v>
      </c>
      <c r="B234" s="26">
        <f>'Response 2 - Need 5'!B32</f>
        <v>0</v>
      </c>
      <c r="C234" s="89"/>
      <c r="D234" s="90"/>
      <c r="E234" s="89"/>
      <c r="F234" s="91"/>
      <c r="G234" s="92"/>
      <c r="H234" s="93"/>
      <c r="I234" s="93"/>
    </row>
    <row r="235" spans="1:9" x14ac:dyDescent="0.3">
      <c r="A235" s="44">
        <v>23</v>
      </c>
      <c r="B235" s="26">
        <f>'Response 2 - Need 5'!B33</f>
        <v>0</v>
      </c>
      <c r="C235" s="89"/>
      <c r="D235" s="90"/>
      <c r="E235" s="89"/>
      <c r="F235" s="91"/>
      <c r="G235" s="92"/>
      <c r="H235" s="93"/>
      <c r="I235" s="93"/>
    </row>
    <row r="236" spans="1:9" x14ac:dyDescent="0.3">
      <c r="A236" s="44">
        <v>24</v>
      </c>
      <c r="B236" s="26">
        <f>'Response 2 - Need 5'!B34</f>
        <v>0</v>
      </c>
      <c r="C236" s="89"/>
      <c r="D236" s="90"/>
      <c r="E236" s="89"/>
      <c r="F236" s="91"/>
      <c r="G236" s="92"/>
      <c r="H236" s="93"/>
      <c r="I236" s="93"/>
    </row>
    <row r="237" spans="1:9" x14ac:dyDescent="0.3">
      <c r="A237" s="44">
        <v>25</v>
      </c>
      <c r="B237" s="26">
        <f>'Response 2 - Need 5'!B35</f>
        <v>0</v>
      </c>
      <c r="C237" s="89"/>
      <c r="D237" s="90"/>
      <c r="E237" s="89"/>
      <c r="F237" s="91"/>
      <c r="G237" s="92"/>
      <c r="H237" s="93"/>
      <c r="I237" s="93"/>
    </row>
    <row r="238" spans="1:9" x14ac:dyDescent="0.3">
      <c r="A238" s="44">
        <v>26</v>
      </c>
      <c r="B238" s="26">
        <f>'Response 2 - Need 5'!B36</f>
        <v>0</v>
      </c>
      <c r="C238" s="89"/>
      <c r="D238" s="90"/>
      <c r="E238" s="89"/>
      <c r="F238" s="91"/>
      <c r="G238" s="92"/>
      <c r="H238" s="93"/>
      <c r="I238" s="93"/>
    </row>
    <row r="239" spans="1:9" x14ac:dyDescent="0.3">
      <c r="A239" s="44">
        <v>27</v>
      </c>
      <c r="B239" s="26">
        <f>'Response 2 - Need 5'!B37</f>
        <v>0</v>
      </c>
      <c r="C239" s="89"/>
      <c r="D239" s="90"/>
      <c r="E239" s="89"/>
      <c r="F239" s="91"/>
      <c r="G239" s="92"/>
      <c r="H239" s="93"/>
      <c r="I239" s="93"/>
    </row>
    <row r="240" spans="1:9" x14ac:dyDescent="0.3">
      <c r="A240" s="44">
        <v>28</v>
      </c>
      <c r="B240" s="26">
        <f>'Response 2 - Need 5'!B38</f>
        <v>0</v>
      </c>
      <c r="C240" s="89"/>
      <c r="D240" s="90"/>
      <c r="E240" s="89"/>
      <c r="F240" s="91"/>
      <c r="G240" s="92"/>
      <c r="H240" s="93"/>
      <c r="I240" s="93"/>
    </row>
    <row r="241" spans="1:9" x14ac:dyDescent="0.3">
      <c r="A241" s="44">
        <v>29</v>
      </c>
      <c r="B241" s="26">
        <f>'Response 2 - Need 5'!B39</f>
        <v>0</v>
      </c>
      <c r="C241" s="89"/>
      <c r="D241" s="90"/>
      <c r="E241" s="89"/>
      <c r="F241" s="91"/>
      <c r="G241" s="92"/>
      <c r="H241" s="93"/>
      <c r="I241" s="93"/>
    </row>
    <row r="242" spans="1:9" x14ac:dyDescent="0.3">
      <c r="A242" s="44">
        <v>30</v>
      </c>
      <c r="B242" s="26">
        <f>'Response 2 - Need 5'!B40</f>
        <v>0</v>
      </c>
      <c r="C242" s="89"/>
      <c r="D242" s="90"/>
      <c r="E242" s="89"/>
      <c r="F242" s="91"/>
      <c r="G242" s="92"/>
      <c r="H242" s="93"/>
      <c r="I242" s="93"/>
    </row>
    <row r="243" spans="1:9" x14ac:dyDescent="0.3">
      <c r="A243" s="44">
        <v>31</v>
      </c>
      <c r="B243" s="26">
        <f>'Response 2 - Need 5'!B41</f>
        <v>0</v>
      </c>
      <c r="C243" s="89"/>
      <c r="D243" s="90"/>
      <c r="E243" s="89"/>
      <c r="F243" s="91"/>
      <c r="G243" s="92"/>
      <c r="H243" s="93"/>
      <c r="I243" s="93"/>
    </row>
    <row r="244" spans="1:9" x14ac:dyDescent="0.3">
      <c r="A244" s="44">
        <v>32</v>
      </c>
      <c r="B244" s="26">
        <f>'Response 2 - Need 5'!B42</f>
        <v>0</v>
      </c>
      <c r="C244" s="89"/>
      <c r="D244" s="90"/>
      <c r="E244" s="89"/>
      <c r="F244" s="91"/>
      <c r="G244" s="92"/>
      <c r="H244" s="93"/>
      <c r="I244" s="93"/>
    </row>
    <row r="245" spans="1:9" x14ac:dyDescent="0.3">
      <c r="A245" s="44">
        <v>33</v>
      </c>
      <c r="B245" s="26">
        <f>'Response 2 - Need 5'!B43</f>
        <v>0</v>
      </c>
      <c r="C245" s="89"/>
      <c r="D245" s="90"/>
      <c r="E245" s="89"/>
      <c r="F245" s="91"/>
      <c r="G245" s="92"/>
      <c r="H245" s="93"/>
      <c r="I245" s="93"/>
    </row>
    <row r="246" spans="1:9" x14ac:dyDescent="0.3">
      <c r="A246" s="44">
        <v>34</v>
      </c>
      <c r="B246" s="26">
        <f>'Response 2 - Need 5'!B44</f>
        <v>0</v>
      </c>
      <c r="C246" s="89"/>
      <c r="D246" s="90"/>
      <c r="E246" s="89"/>
      <c r="F246" s="91"/>
      <c r="G246" s="92"/>
      <c r="H246" s="93"/>
      <c r="I246" s="93"/>
    </row>
    <row r="247" spans="1:9" x14ac:dyDescent="0.3">
      <c r="A247" s="44">
        <v>35</v>
      </c>
      <c r="B247" s="26">
        <f>'Response 2 - Need 5'!B45</f>
        <v>0</v>
      </c>
      <c r="C247" s="89"/>
      <c r="D247" s="90"/>
      <c r="E247" s="89"/>
      <c r="F247" s="91"/>
      <c r="G247" s="92"/>
      <c r="H247" s="93"/>
      <c r="I247" s="93"/>
    </row>
    <row r="248" spans="1:9" x14ac:dyDescent="0.3">
      <c r="A248" s="44">
        <v>36</v>
      </c>
      <c r="B248" s="26">
        <f>'Response 2 - Need 5'!B46</f>
        <v>0</v>
      </c>
      <c r="C248" s="89"/>
      <c r="D248" s="90"/>
      <c r="E248" s="89"/>
      <c r="F248" s="91"/>
      <c r="G248" s="92"/>
      <c r="H248" s="93"/>
      <c r="I248" s="93"/>
    </row>
    <row r="249" spans="1:9" x14ac:dyDescent="0.3">
      <c r="A249" s="44">
        <v>37</v>
      </c>
      <c r="B249" s="26">
        <f>'Response 2 - Need 5'!B47</f>
        <v>0</v>
      </c>
      <c r="C249" s="89"/>
      <c r="D249" s="90"/>
      <c r="E249" s="89"/>
      <c r="F249" s="91"/>
      <c r="G249" s="92"/>
      <c r="H249" s="93"/>
      <c r="I249" s="93"/>
    </row>
    <row r="250" spans="1:9" x14ac:dyDescent="0.3">
      <c r="A250" s="44">
        <v>38</v>
      </c>
      <c r="B250" s="26">
        <f>'Response 2 - Need 5'!B48</f>
        <v>0</v>
      </c>
      <c r="C250" s="89"/>
      <c r="D250" s="90"/>
      <c r="E250" s="89"/>
      <c r="F250" s="91"/>
      <c r="G250" s="92"/>
      <c r="H250" s="93"/>
      <c r="I250" s="93"/>
    </row>
    <row r="251" spans="1:9" x14ac:dyDescent="0.3">
      <c r="A251" s="44">
        <v>39</v>
      </c>
      <c r="B251" s="26">
        <f>'Response 2 - Need 5'!B49</f>
        <v>0</v>
      </c>
      <c r="C251" s="89"/>
      <c r="D251" s="90"/>
      <c r="E251" s="89"/>
      <c r="F251" s="91"/>
      <c r="G251" s="92"/>
      <c r="H251" s="93"/>
      <c r="I251" s="93"/>
    </row>
    <row r="252" spans="1:9" x14ac:dyDescent="0.3">
      <c r="A252" s="44">
        <v>40</v>
      </c>
      <c r="B252" s="26">
        <f>'Response 2 - Need 5'!B50</f>
        <v>0</v>
      </c>
      <c r="C252" s="89"/>
      <c r="D252" s="90"/>
      <c r="E252" s="89"/>
      <c r="F252" s="91"/>
      <c r="G252" s="92"/>
      <c r="H252" s="93"/>
      <c r="I252" s="93"/>
    </row>
    <row r="253" spans="1:9" x14ac:dyDescent="0.3">
      <c r="A253" s="44">
        <v>41</v>
      </c>
      <c r="B253" s="26">
        <f>'Response 2 - Need 5'!B51</f>
        <v>0</v>
      </c>
      <c r="C253" s="89"/>
      <c r="D253" s="90"/>
      <c r="E253" s="89"/>
      <c r="F253" s="91"/>
      <c r="G253" s="92"/>
      <c r="H253" s="93"/>
      <c r="I253" s="93"/>
    </row>
    <row r="254" spans="1:9" x14ac:dyDescent="0.3">
      <c r="A254" s="44">
        <v>42</v>
      </c>
      <c r="B254" s="26">
        <f>'Response 2 - Need 5'!B52</f>
        <v>0</v>
      </c>
      <c r="C254" s="89"/>
      <c r="D254" s="90"/>
      <c r="E254" s="89"/>
      <c r="F254" s="91"/>
      <c r="G254" s="92"/>
      <c r="H254" s="93"/>
      <c r="I254" s="93"/>
    </row>
    <row r="255" spans="1:9" x14ac:dyDescent="0.3">
      <c r="A255" s="44">
        <v>43</v>
      </c>
      <c r="B255" s="26">
        <f>'Response 2 - Need 5'!B53</f>
        <v>0</v>
      </c>
      <c r="C255" s="89"/>
      <c r="D255" s="90"/>
      <c r="E255" s="89"/>
      <c r="F255" s="91"/>
      <c r="G255" s="92"/>
      <c r="H255" s="93"/>
      <c r="I255" s="93"/>
    </row>
    <row r="256" spans="1:9" x14ac:dyDescent="0.3">
      <c r="A256" s="44">
        <v>44</v>
      </c>
      <c r="B256" s="26">
        <f>'Response 2 - Need 5'!B54</f>
        <v>0</v>
      </c>
      <c r="C256" s="89"/>
      <c r="D256" s="90"/>
      <c r="E256" s="89"/>
      <c r="F256" s="91"/>
      <c r="G256" s="92"/>
      <c r="H256" s="93"/>
      <c r="I256" s="93"/>
    </row>
    <row r="257" spans="1:9" x14ac:dyDescent="0.3">
      <c r="A257" s="44">
        <v>45</v>
      </c>
      <c r="B257" s="26">
        <f>'Response 2 - Need 5'!B55</f>
        <v>0</v>
      </c>
      <c r="C257" s="89"/>
      <c r="D257" s="90"/>
      <c r="E257" s="89"/>
      <c r="F257" s="91"/>
      <c r="G257" s="92"/>
      <c r="H257" s="93"/>
      <c r="I257" s="93"/>
    </row>
    <row r="258" spans="1:9" x14ac:dyDescent="0.3">
      <c r="A258" s="44">
        <v>46</v>
      </c>
      <c r="B258" s="26">
        <f>'Response 2 - Need 5'!B56</f>
        <v>0</v>
      </c>
      <c r="C258" s="89"/>
      <c r="D258" s="90"/>
      <c r="E258" s="89"/>
      <c r="F258" s="91"/>
      <c r="G258" s="93"/>
      <c r="H258" s="93"/>
      <c r="I258" s="93"/>
    </row>
    <row r="259" spans="1:9" x14ac:dyDescent="0.3">
      <c r="A259" s="44">
        <v>47</v>
      </c>
      <c r="B259" s="26">
        <f>'Response 2 - Need 5'!B57</f>
        <v>0</v>
      </c>
      <c r="C259" s="89"/>
      <c r="D259" s="90"/>
      <c r="E259" s="89"/>
      <c r="F259" s="91"/>
      <c r="G259" s="93"/>
      <c r="H259" s="93"/>
      <c r="I259" s="93"/>
    </row>
    <row r="260" spans="1:9" x14ac:dyDescent="0.3">
      <c r="A260" s="44">
        <v>48</v>
      </c>
      <c r="B260" s="26">
        <f>'Response 2 - Need 5'!B58</f>
        <v>0</v>
      </c>
      <c r="C260" s="89"/>
      <c r="D260" s="90"/>
      <c r="E260" s="89"/>
      <c r="F260" s="91"/>
      <c r="G260" s="93"/>
      <c r="H260" s="93"/>
      <c r="I260" s="93"/>
    </row>
    <row r="261" spans="1:9" x14ac:dyDescent="0.3">
      <c r="A261" s="44">
        <v>49</v>
      </c>
      <c r="B261" s="26">
        <f>'Response 2 - Need 5'!B59</f>
        <v>0</v>
      </c>
      <c r="C261" s="89"/>
      <c r="D261" s="90"/>
      <c r="E261" s="89"/>
      <c r="F261" s="91"/>
      <c r="G261" s="99"/>
      <c r="H261" s="93"/>
      <c r="I261" s="93"/>
    </row>
    <row r="262" spans="1:9" x14ac:dyDescent="0.3">
      <c r="A262" s="44">
        <v>50</v>
      </c>
      <c r="B262" s="26">
        <f>'Response 2 - Need 5'!B60</f>
        <v>0</v>
      </c>
      <c r="C262" s="89"/>
      <c r="D262" s="90"/>
      <c r="E262" s="89"/>
      <c r="F262" s="91"/>
      <c r="G262" s="99"/>
      <c r="H262" s="93"/>
      <c r="I262" s="99"/>
    </row>
    <row r="263" spans="1:9" ht="15" thickBot="1" x14ac:dyDescent="0.35">
      <c r="B263" s="69" t="s">
        <v>127</v>
      </c>
      <c r="C263" s="68">
        <f>SUM(C213:C262)</f>
        <v>0</v>
      </c>
      <c r="D263" s="62"/>
      <c r="E263" s="68">
        <f>SUM(E213:E262)</f>
        <v>0</v>
      </c>
      <c r="F263" s="63"/>
      <c r="G263" s="63"/>
      <c r="H263" s="65"/>
      <c r="I263" s="66"/>
    </row>
    <row r="264" spans="1:9" x14ac:dyDescent="0.3">
      <c r="B264" s="35" t="s">
        <v>119</v>
      </c>
      <c r="C264" s="72">
        <f>C159+C107+C55+C211+C263</f>
        <v>6595650</v>
      </c>
      <c r="D264" s="33"/>
      <c r="E264" s="72">
        <f>E159+E107+E55+E211+E263</f>
        <v>3925628</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D20" sqref="D20"/>
    </sheetView>
  </sheetViews>
  <sheetFormatPr defaultColWidth="9.109375" defaultRowHeight="14.4" x14ac:dyDescent="0.3"/>
  <cols>
    <col min="1" max="1" width="15.88671875" style="1" customWidth="1"/>
    <col min="2" max="16384" width="9.109375" style="1"/>
  </cols>
  <sheetData>
    <row r="1" spans="1:11" ht="18.600000000000001" thickBot="1" x14ac:dyDescent="0.35">
      <c r="A1" s="146" t="s">
        <v>58</v>
      </c>
      <c r="B1" s="146"/>
      <c r="C1" s="146"/>
      <c r="D1" s="146"/>
      <c r="E1" s="146"/>
      <c r="F1" s="146"/>
      <c r="G1" s="146"/>
      <c r="H1" s="146"/>
      <c r="I1" s="146"/>
      <c r="J1" s="146"/>
    </row>
    <row r="2" spans="1:11" ht="15" customHeight="1" x14ac:dyDescent="0.3">
      <c r="A2" s="171" t="s">
        <v>124</v>
      </c>
      <c r="B2" s="171"/>
      <c r="C2" s="171"/>
      <c r="D2" s="171"/>
      <c r="E2" s="171"/>
      <c r="F2" s="171"/>
      <c r="G2" s="171"/>
      <c r="H2" s="171"/>
      <c r="I2" s="171"/>
      <c r="J2" s="171"/>
    </row>
    <row r="3" spans="1:11" x14ac:dyDescent="0.3">
      <c r="A3" s="172"/>
      <c r="B3" s="172"/>
      <c r="C3" s="172"/>
      <c r="D3" s="172"/>
      <c r="E3" s="172"/>
      <c r="F3" s="172"/>
      <c r="G3" s="172"/>
      <c r="H3" s="172"/>
      <c r="I3" s="172"/>
      <c r="J3" s="172"/>
    </row>
    <row r="4" spans="1:11" x14ac:dyDescent="0.3">
      <c r="A4" s="172"/>
      <c r="B4" s="172"/>
      <c r="C4" s="172"/>
      <c r="D4" s="172"/>
      <c r="E4" s="172"/>
      <c r="F4" s="172"/>
      <c r="G4" s="172"/>
      <c r="H4" s="172"/>
      <c r="I4" s="172"/>
      <c r="J4" s="172"/>
    </row>
    <row r="5" spans="1:11" x14ac:dyDescent="0.3">
      <c r="A5" s="172"/>
      <c r="B5" s="172"/>
      <c r="C5" s="172"/>
      <c r="D5" s="172"/>
      <c r="E5" s="172"/>
      <c r="F5" s="172"/>
      <c r="G5" s="172"/>
      <c r="H5" s="172"/>
      <c r="I5" s="172"/>
      <c r="J5" s="172"/>
    </row>
    <row r="6" spans="1:11" x14ac:dyDescent="0.3">
      <c r="A6" s="172"/>
      <c r="B6" s="172"/>
      <c r="C6" s="172"/>
      <c r="D6" s="172"/>
      <c r="E6" s="172"/>
      <c r="F6" s="172"/>
      <c r="G6" s="172"/>
      <c r="H6" s="172"/>
      <c r="I6" s="172"/>
      <c r="J6" s="172"/>
    </row>
    <row r="8" spans="1:11" x14ac:dyDescent="0.3">
      <c r="A8" s="1" t="s">
        <v>19</v>
      </c>
      <c r="B8" s="173" t="str">
        <f>Summary!B9</f>
        <v>St. Vincent's Medical Center</v>
      </c>
      <c r="C8" s="174"/>
      <c r="D8" s="174"/>
      <c r="E8" s="174"/>
      <c r="F8" s="174"/>
      <c r="G8" s="174"/>
      <c r="H8" s="174"/>
      <c r="I8" s="174"/>
      <c r="J8" s="175"/>
      <c r="K8" s="27" t="s">
        <v>63</v>
      </c>
    </row>
    <row r="9" spans="1:11" x14ac:dyDescent="0.3">
      <c r="A9" s="1" t="s">
        <v>59</v>
      </c>
      <c r="B9" s="177" t="s">
        <v>461</v>
      </c>
      <c r="C9" s="178"/>
      <c r="D9" s="178"/>
      <c r="E9" s="178"/>
      <c r="F9" s="178"/>
      <c r="G9" s="178"/>
      <c r="H9" s="178"/>
      <c r="I9" s="178"/>
      <c r="J9" s="179"/>
      <c r="K9" s="27" t="s">
        <v>63</v>
      </c>
    </row>
    <row r="10" spans="1:11" x14ac:dyDescent="0.3">
      <c r="A10" s="1" t="s">
        <v>60</v>
      </c>
      <c r="B10" s="177" t="s">
        <v>462</v>
      </c>
      <c r="C10" s="178"/>
      <c r="D10" s="178"/>
      <c r="E10" s="178"/>
      <c r="F10" s="178"/>
      <c r="G10" s="178"/>
      <c r="H10" s="178"/>
      <c r="I10" s="178"/>
      <c r="J10" s="179"/>
      <c r="K10" s="27" t="s">
        <v>63</v>
      </c>
    </row>
    <row r="11" spans="1:11" x14ac:dyDescent="0.3">
      <c r="A11" s="1" t="s">
        <v>61</v>
      </c>
      <c r="B11" s="177" t="s">
        <v>463</v>
      </c>
      <c r="C11" s="178"/>
      <c r="D11" s="178"/>
      <c r="E11" s="178"/>
      <c r="F11" s="178"/>
      <c r="G11" s="178"/>
      <c r="H11" s="178"/>
      <c r="I11" s="178"/>
      <c r="J11" s="179"/>
      <c r="K11" s="27" t="s">
        <v>63</v>
      </c>
    </row>
    <row r="12" spans="1:11" x14ac:dyDescent="0.3">
      <c r="A12" s="1" t="s">
        <v>62</v>
      </c>
      <c r="B12" s="177" t="s">
        <v>464</v>
      </c>
      <c r="C12" s="178"/>
      <c r="D12" s="178"/>
      <c r="E12" s="178"/>
      <c r="F12" s="178"/>
      <c r="G12" s="178"/>
      <c r="H12" s="178"/>
      <c r="I12" s="178"/>
      <c r="J12" s="179"/>
      <c r="K12" s="27" t="s">
        <v>63</v>
      </c>
    </row>
    <row r="13" spans="1:11" x14ac:dyDescent="0.3">
      <c r="A13" s="1" t="s">
        <v>94</v>
      </c>
      <c r="B13" s="177" t="s">
        <v>461</v>
      </c>
      <c r="C13" s="178"/>
      <c r="D13" s="178"/>
      <c r="E13" s="178"/>
      <c r="F13" s="178"/>
      <c r="G13" s="178"/>
      <c r="H13" s="178"/>
      <c r="I13" s="178"/>
      <c r="J13" s="179"/>
      <c r="K13" s="27" t="s">
        <v>63</v>
      </c>
    </row>
    <row r="15" spans="1:11" x14ac:dyDescent="0.3">
      <c r="A15" s="176" t="s">
        <v>57</v>
      </c>
      <c r="B15" s="176"/>
      <c r="C15" s="176"/>
      <c r="D15" s="176"/>
      <c r="E15" s="176"/>
      <c r="F15" s="176"/>
      <c r="G15" s="176"/>
      <c r="H15" s="176"/>
      <c r="I15" s="176"/>
      <c r="J15" s="176"/>
      <c r="K15" s="176"/>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09375" defaultRowHeight="14.4" x14ac:dyDescent="0.3"/>
  <cols>
    <col min="1" max="16384" width="9.109375" style="1"/>
  </cols>
  <sheetData>
    <row r="1" spans="1:10" ht="18.600000000000001" thickBot="1" x14ac:dyDescent="0.35">
      <c r="A1" s="146" t="s">
        <v>75</v>
      </c>
      <c r="B1" s="146"/>
      <c r="C1" s="146"/>
      <c r="D1" s="146"/>
      <c r="E1" s="146"/>
      <c r="F1" s="146"/>
      <c r="G1" s="146"/>
      <c r="H1" s="146"/>
      <c r="I1" s="146"/>
      <c r="J1" s="146"/>
    </row>
    <row r="2" spans="1:10" ht="108.75" customHeight="1" x14ac:dyDescent="0.3">
      <c r="A2" s="180" t="s">
        <v>76</v>
      </c>
      <c r="B2" s="180"/>
      <c r="C2" s="180"/>
      <c r="D2" s="180"/>
      <c r="E2" s="180"/>
      <c r="F2" s="180"/>
      <c r="G2" s="180"/>
      <c r="H2" s="180"/>
      <c r="I2" s="180"/>
      <c r="J2" s="180"/>
    </row>
    <row r="4" spans="1:10" ht="74.25" customHeight="1" x14ac:dyDescent="0.3">
      <c r="A4" s="154" t="s">
        <v>77</v>
      </c>
      <c r="B4" s="154"/>
      <c r="C4" s="154"/>
      <c r="D4" s="154"/>
      <c r="E4" s="154"/>
      <c r="F4" s="154"/>
      <c r="G4" s="154"/>
      <c r="H4" s="154"/>
      <c r="I4" s="154"/>
      <c r="J4" s="154"/>
    </row>
    <row r="5" spans="1:10" x14ac:dyDescent="0.3">
      <c r="A5" s="39"/>
      <c r="B5" s="39"/>
      <c r="C5" s="39"/>
      <c r="D5" s="39"/>
      <c r="E5" s="39"/>
      <c r="F5" s="39"/>
      <c r="G5" s="39"/>
      <c r="H5" s="39"/>
      <c r="I5" s="39"/>
      <c r="J5" s="39"/>
    </row>
    <row r="6" spans="1:10" ht="43.5" customHeight="1" x14ac:dyDescent="0.3">
      <c r="A6" s="154" t="s">
        <v>78</v>
      </c>
      <c r="B6" s="154"/>
      <c r="C6" s="154"/>
      <c r="D6" s="154"/>
      <c r="E6" s="154"/>
      <c r="F6" s="154"/>
      <c r="G6" s="154"/>
      <c r="H6" s="154"/>
      <c r="I6" s="154"/>
      <c r="J6" s="154"/>
    </row>
    <row r="7" spans="1:10" x14ac:dyDescent="0.3">
      <c r="A7" s="39"/>
      <c r="B7" s="39"/>
      <c r="C7" s="39"/>
      <c r="D7" s="39"/>
      <c r="E7" s="39"/>
      <c r="F7" s="39"/>
      <c r="G7" s="39"/>
      <c r="H7" s="39"/>
      <c r="I7" s="39"/>
      <c r="J7" s="39"/>
    </row>
    <row r="8" spans="1:10" x14ac:dyDescent="0.3">
      <c r="A8" s="154" t="s">
        <v>79</v>
      </c>
      <c r="B8" s="154"/>
      <c r="C8" s="154"/>
      <c r="D8" s="154"/>
      <c r="E8" s="154"/>
      <c r="F8" s="154"/>
      <c r="G8" s="154"/>
      <c r="H8" s="154"/>
      <c r="I8" s="154"/>
      <c r="J8" s="154"/>
    </row>
    <row r="9" spans="1:10" x14ac:dyDescent="0.3">
      <c r="A9" s="39"/>
      <c r="B9" s="39"/>
      <c r="C9" s="39"/>
      <c r="D9" s="39"/>
      <c r="E9" s="39"/>
      <c r="F9" s="39"/>
      <c r="G9" s="39"/>
      <c r="H9" s="39"/>
      <c r="I9" s="39"/>
      <c r="J9" s="39"/>
    </row>
    <row r="10" spans="1:10" ht="90.75" customHeight="1" x14ac:dyDescent="0.3">
      <c r="A10" s="154" t="s">
        <v>80</v>
      </c>
      <c r="B10" s="154"/>
      <c r="C10" s="154"/>
      <c r="D10" s="154"/>
      <c r="E10" s="154"/>
      <c r="F10" s="154"/>
      <c r="G10" s="154"/>
      <c r="H10" s="154"/>
      <c r="I10" s="154"/>
      <c r="J10" s="154"/>
    </row>
    <row r="11" spans="1:10" x14ac:dyDescent="0.3">
      <c r="A11" s="39"/>
      <c r="B11" s="39"/>
      <c r="C11" s="39"/>
      <c r="D11" s="39"/>
      <c r="E11" s="39"/>
      <c r="F11" s="39"/>
      <c r="G11" s="39"/>
      <c r="H11" s="39"/>
      <c r="I11" s="39"/>
      <c r="J11" s="39"/>
    </row>
    <row r="12" spans="1:10" ht="63.75" customHeight="1" x14ac:dyDescent="0.3">
      <c r="A12" s="154" t="s">
        <v>81</v>
      </c>
      <c r="B12" s="154"/>
      <c r="C12" s="154"/>
      <c r="D12" s="154"/>
      <c r="E12" s="154"/>
      <c r="F12" s="154"/>
      <c r="G12" s="154"/>
      <c r="H12" s="154"/>
      <c r="I12" s="154"/>
      <c r="J12" s="154"/>
    </row>
    <row r="13" spans="1:10" x14ac:dyDescent="0.3">
      <c r="A13" s="39"/>
      <c r="B13" s="39"/>
      <c r="C13" s="39"/>
      <c r="D13" s="39"/>
      <c r="E13" s="39"/>
      <c r="F13" s="39"/>
      <c r="G13" s="39"/>
      <c r="H13" s="39"/>
      <c r="I13" s="39"/>
      <c r="J13" s="39"/>
    </row>
    <row r="14" spans="1:10" ht="46.5" customHeight="1" x14ac:dyDescent="0.3">
      <c r="A14" s="154" t="s">
        <v>82</v>
      </c>
      <c r="B14" s="154"/>
      <c r="C14" s="154"/>
      <c r="D14" s="154"/>
      <c r="E14" s="154"/>
      <c r="F14" s="154"/>
      <c r="G14" s="154"/>
      <c r="H14" s="154"/>
      <c r="I14" s="154"/>
      <c r="J14" s="154"/>
    </row>
    <row r="15" spans="1:10" x14ac:dyDescent="0.3">
      <c r="A15" s="39"/>
      <c r="B15" s="39"/>
      <c r="C15" s="39"/>
      <c r="D15" s="39"/>
      <c r="E15" s="39"/>
      <c r="F15" s="39"/>
      <c r="G15" s="39"/>
      <c r="H15" s="39"/>
      <c r="I15" s="39"/>
      <c r="J15" s="39"/>
    </row>
    <row r="16" spans="1:10" ht="53.25" customHeight="1" x14ac:dyDescent="0.3">
      <c r="A16" s="154" t="s">
        <v>83</v>
      </c>
      <c r="B16" s="154"/>
      <c r="C16" s="154"/>
      <c r="D16" s="154"/>
      <c r="E16" s="154"/>
      <c r="F16" s="154"/>
      <c r="G16" s="154"/>
      <c r="H16" s="154"/>
      <c r="I16" s="154"/>
      <c r="J16" s="154"/>
    </row>
    <row r="17" spans="1:10" x14ac:dyDescent="0.3">
      <c r="A17" s="39"/>
      <c r="B17" s="39"/>
      <c r="C17" s="39"/>
      <c r="D17" s="39"/>
      <c r="E17" s="39"/>
      <c r="F17" s="39"/>
      <c r="G17" s="39"/>
      <c r="H17" s="39"/>
      <c r="I17" s="39"/>
      <c r="J17" s="39"/>
    </row>
    <row r="18" spans="1:10" ht="76.5" customHeight="1" x14ac:dyDescent="0.3">
      <c r="A18" s="154" t="s">
        <v>84</v>
      </c>
      <c r="B18" s="154"/>
      <c r="C18" s="154"/>
      <c r="D18" s="154"/>
      <c r="E18" s="154"/>
      <c r="F18" s="154"/>
      <c r="G18" s="154"/>
      <c r="H18" s="154"/>
      <c r="I18" s="154"/>
      <c r="J18" s="15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09375" defaultRowHeight="14.4" x14ac:dyDescent="0.3"/>
  <cols>
    <col min="1" max="1" width="15.44140625" style="1" customWidth="1"/>
    <col min="2" max="2" width="13.6640625" style="1" customWidth="1"/>
    <col min="3" max="3" width="12.5546875" style="1" customWidth="1"/>
    <col min="4" max="4" width="13" style="1" customWidth="1"/>
    <col min="5" max="5" width="15.6640625" style="1" customWidth="1"/>
    <col min="6" max="6" width="14.44140625" style="1" customWidth="1"/>
    <col min="7" max="7" width="22.88671875" style="1" customWidth="1"/>
    <col min="8" max="8" width="8.33203125" style="1" customWidth="1"/>
    <col min="9" max="16384" width="9.109375" style="1"/>
  </cols>
  <sheetData>
    <row r="1" spans="1:10" ht="18.600000000000001" thickBot="1" x14ac:dyDescent="0.35">
      <c r="A1" s="146" t="s">
        <v>21</v>
      </c>
      <c r="B1" s="146"/>
      <c r="C1" s="146"/>
      <c r="D1" s="146"/>
      <c r="E1" s="146"/>
      <c r="F1" s="146"/>
      <c r="G1" s="146"/>
      <c r="H1" s="146"/>
      <c r="I1" s="146"/>
      <c r="J1" s="146"/>
    </row>
    <row r="2" spans="1:10" ht="31.5" customHeight="1" x14ac:dyDescent="0.3">
      <c r="A2" s="171" t="s">
        <v>22</v>
      </c>
      <c r="B2" s="171"/>
      <c r="C2" s="171"/>
      <c r="D2" s="171"/>
      <c r="E2" s="171"/>
      <c r="F2" s="171"/>
      <c r="G2" s="171"/>
      <c r="H2" s="171"/>
      <c r="I2" s="171"/>
      <c r="J2" s="171"/>
    </row>
    <row r="3" spans="1:10" x14ac:dyDescent="0.3">
      <c r="A3" s="148" t="s">
        <v>23</v>
      </c>
      <c r="B3" s="148"/>
      <c r="C3" s="148"/>
      <c r="D3" s="148"/>
      <c r="E3" s="148"/>
      <c r="F3" s="148"/>
      <c r="G3" s="148"/>
      <c r="H3" s="148"/>
      <c r="I3" s="148"/>
      <c r="J3" s="148"/>
    </row>
    <row r="4" spans="1:10" ht="47.25" customHeight="1" x14ac:dyDescent="0.3">
      <c r="A4" s="30" t="s">
        <v>24</v>
      </c>
      <c r="B4" s="182" t="s">
        <v>102</v>
      </c>
      <c r="C4" s="182"/>
      <c r="D4" s="182"/>
      <c r="E4" s="182"/>
      <c r="F4" s="182"/>
      <c r="G4" s="182"/>
      <c r="H4" s="182"/>
      <c r="I4" s="182"/>
      <c r="J4" s="182"/>
    </row>
    <row r="5" spans="1:10" x14ac:dyDescent="0.3">
      <c r="A5" s="30" t="s">
        <v>25</v>
      </c>
      <c r="B5" s="182" t="s">
        <v>100</v>
      </c>
      <c r="C5" s="182"/>
      <c r="D5" s="182"/>
      <c r="E5" s="182"/>
      <c r="F5" s="182"/>
      <c r="G5" s="182"/>
      <c r="H5" s="182"/>
      <c r="I5" s="182"/>
      <c r="J5" s="182"/>
    </row>
    <row r="6" spans="1:10" ht="48.75" customHeight="1" x14ac:dyDescent="0.3">
      <c r="A6" s="30" t="s">
        <v>26</v>
      </c>
      <c r="B6" s="182" t="s">
        <v>101</v>
      </c>
      <c r="C6" s="182"/>
      <c r="D6" s="182"/>
      <c r="E6" s="182"/>
      <c r="F6" s="182"/>
      <c r="G6" s="182"/>
      <c r="H6" s="182"/>
      <c r="I6" s="182"/>
      <c r="J6" s="182"/>
    </row>
    <row r="7" spans="1:10" x14ac:dyDescent="0.3">
      <c r="A7" s="24"/>
      <c r="B7" s="20"/>
    </row>
    <row r="9" spans="1:10" ht="18.600000000000001" thickBot="1" x14ac:dyDescent="0.35">
      <c r="A9" s="146" t="s">
        <v>27</v>
      </c>
      <c r="B9" s="146"/>
      <c r="C9" s="146"/>
      <c r="D9" s="146"/>
      <c r="E9" s="146"/>
      <c r="F9" s="146"/>
      <c r="G9" s="146"/>
      <c r="H9" s="146"/>
      <c r="I9" s="146"/>
      <c r="J9" s="146"/>
    </row>
    <row r="10" spans="1:10" x14ac:dyDescent="0.3">
      <c r="A10" s="154" t="s">
        <v>98</v>
      </c>
      <c r="B10" s="154"/>
      <c r="C10" s="154"/>
      <c r="D10" s="154"/>
      <c r="E10" s="154"/>
      <c r="F10" s="154"/>
      <c r="G10" s="154"/>
      <c r="H10" s="154"/>
      <c r="I10" s="154"/>
      <c r="J10" s="154"/>
    </row>
    <row r="11" spans="1:10" x14ac:dyDescent="0.3">
      <c r="A11" s="154"/>
      <c r="B11" s="154"/>
      <c r="C11" s="154"/>
      <c r="D11" s="154"/>
      <c r="E11" s="154"/>
      <c r="F11" s="154"/>
      <c r="G11" s="154"/>
      <c r="H11" s="154"/>
      <c r="I11" s="154"/>
      <c r="J11" s="154"/>
    </row>
    <row r="13" spans="1:10" ht="15" customHeight="1" x14ac:dyDescent="0.3">
      <c r="A13" s="148" t="s">
        <v>29</v>
      </c>
      <c r="B13" s="148"/>
      <c r="C13" s="148"/>
      <c r="D13" s="148"/>
      <c r="E13" s="148"/>
      <c r="F13" s="148"/>
      <c r="G13" s="148"/>
      <c r="H13" s="148"/>
      <c r="I13" s="148"/>
      <c r="J13" s="148"/>
    </row>
    <row r="14" spans="1:10" ht="30" customHeight="1" x14ac:dyDescent="0.3">
      <c r="A14" s="31" t="s">
        <v>31</v>
      </c>
      <c r="B14" s="181" t="s">
        <v>103</v>
      </c>
      <c r="C14" s="181"/>
      <c r="D14" s="181"/>
      <c r="E14" s="181"/>
      <c r="F14" s="181"/>
      <c r="G14" s="181"/>
      <c r="H14" s="181"/>
      <c r="I14" s="181"/>
      <c r="J14" s="181"/>
    </row>
    <row r="15" spans="1:10" ht="70.5" customHeight="1" x14ac:dyDescent="0.3">
      <c r="A15" s="31" t="s">
        <v>32</v>
      </c>
      <c r="B15" s="181" t="s">
        <v>104</v>
      </c>
      <c r="C15" s="181"/>
      <c r="D15" s="181"/>
      <c r="E15" s="181"/>
      <c r="F15" s="181"/>
      <c r="G15" s="181"/>
      <c r="H15" s="181"/>
      <c r="I15" s="181"/>
      <c r="J15" s="181"/>
    </row>
    <row r="16" spans="1:10" x14ac:dyDescent="0.3">
      <c r="A16" s="31" t="s">
        <v>33</v>
      </c>
      <c r="B16" s="181"/>
      <c r="C16" s="181"/>
      <c r="D16" s="181"/>
      <c r="E16" s="181"/>
      <c r="F16" s="181"/>
      <c r="G16" s="181"/>
      <c r="H16" s="181"/>
      <c r="I16" s="181"/>
      <c r="J16" s="181"/>
    </row>
    <row r="17" spans="1:10" x14ac:dyDescent="0.3">
      <c r="A17" s="32" t="s">
        <v>34</v>
      </c>
      <c r="B17" s="181"/>
      <c r="C17" s="181"/>
      <c r="D17" s="181"/>
      <c r="E17" s="181"/>
      <c r="F17" s="181"/>
      <c r="G17" s="181"/>
      <c r="H17" s="181"/>
      <c r="I17" s="181"/>
      <c r="J17" s="181"/>
    </row>
    <row r="18" spans="1:10" x14ac:dyDescent="0.3">
      <c r="A18" s="32" t="s">
        <v>35</v>
      </c>
      <c r="B18" s="181"/>
      <c r="C18" s="181"/>
      <c r="D18" s="181"/>
      <c r="E18" s="181"/>
      <c r="F18" s="181"/>
      <c r="G18" s="181"/>
      <c r="H18" s="181"/>
      <c r="I18" s="181"/>
      <c r="J18" s="181"/>
    </row>
    <row r="19" spans="1:10" x14ac:dyDescent="0.3">
      <c r="A19" s="32" t="s">
        <v>36</v>
      </c>
      <c r="B19" s="181"/>
      <c r="C19" s="181"/>
      <c r="D19" s="181"/>
      <c r="E19" s="181"/>
      <c r="F19" s="181"/>
      <c r="G19" s="181"/>
      <c r="H19" s="181"/>
      <c r="I19" s="181"/>
      <c r="J19" s="181"/>
    </row>
    <row r="20" spans="1:10" x14ac:dyDescent="0.3">
      <c r="A20" s="32" t="s">
        <v>37</v>
      </c>
      <c r="B20" s="181"/>
      <c r="C20" s="181"/>
      <c r="D20" s="181"/>
      <c r="E20" s="181"/>
      <c r="F20" s="181"/>
      <c r="G20" s="181"/>
      <c r="H20" s="181"/>
      <c r="I20" s="181"/>
      <c r="J20" s="181"/>
    </row>
    <row r="21" spans="1:10" x14ac:dyDescent="0.3">
      <c r="A21" s="32" t="s">
        <v>38</v>
      </c>
      <c r="B21" s="181"/>
      <c r="C21" s="181"/>
      <c r="D21" s="181"/>
      <c r="E21" s="181"/>
      <c r="F21" s="181"/>
      <c r="G21" s="181"/>
      <c r="H21" s="181"/>
      <c r="I21" s="181"/>
      <c r="J21" s="181"/>
    </row>
    <row r="22" spans="1:10" x14ac:dyDescent="0.3">
      <c r="A22" s="32" t="s">
        <v>39</v>
      </c>
      <c r="B22" s="181"/>
      <c r="C22" s="181"/>
      <c r="D22" s="181"/>
      <c r="E22" s="181"/>
      <c r="F22" s="181"/>
      <c r="G22" s="181"/>
      <c r="H22" s="181"/>
      <c r="I22" s="181"/>
      <c r="J22" s="181"/>
    </row>
    <row r="23" spans="1:10" x14ac:dyDescent="0.3">
      <c r="A23" s="32" t="s">
        <v>40</v>
      </c>
      <c r="B23" s="181"/>
      <c r="C23" s="181"/>
      <c r="D23" s="181"/>
      <c r="E23" s="181"/>
      <c r="F23" s="181"/>
      <c r="G23" s="181"/>
      <c r="H23" s="181"/>
      <c r="I23" s="181"/>
      <c r="J23" s="181"/>
    </row>
    <row r="25" spans="1:10" ht="18.600000000000001" thickBot="1" x14ac:dyDescent="0.35">
      <c r="A25" s="146" t="s">
        <v>41</v>
      </c>
      <c r="B25" s="146"/>
      <c r="C25" s="146"/>
      <c r="D25" s="146"/>
      <c r="E25" s="146"/>
      <c r="F25" s="146"/>
      <c r="G25" s="146"/>
      <c r="H25" s="146"/>
      <c r="I25" s="146"/>
      <c r="J25" s="146"/>
    </row>
    <row r="26" spans="1:10" x14ac:dyDescent="0.3">
      <c r="A26" s="41" t="s">
        <v>42</v>
      </c>
      <c r="B26" s="41"/>
      <c r="C26" s="41"/>
      <c r="D26" s="41"/>
      <c r="E26" s="41"/>
      <c r="F26" s="41"/>
      <c r="G26" s="41"/>
      <c r="H26" s="41"/>
      <c r="I26" s="41"/>
      <c r="J26" s="41"/>
    </row>
    <row r="27" spans="1:10" ht="29.4" thickBot="1" x14ac:dyDescent="0.35">
      <c r="A27" s="157" t="s">
        <v>43</v>
      </c>
      <c r="B27" s="157"/>
      <c r="C27" s="157"/>
      <c r="D27" s="157"/>
      <c r="E27" s="157"/>
      <c r="F27" s="157"/>
      <c r="G27" s="157"/>
    </row>
    <row r="28" spans="1:10" x14ac:dyDescent="0.3">
      <c r="A28" s="33" t="s">
        <v>4</v>
      </c>
    </row>
    <row r="29" spans="1:10" x14ac:dyDescent="0.3">
      <c r="A29" s="54" t="s">
        <v>105</v>
      </c>
      <c r="D29" s="2"/>
    </row>
    <row r="30" spans="1:10" x14ac:dyDescent="0.3">
      <c r="A30" s="33" t="s">
        <v>0</v>
      </c>
      <c r="B30" s="2"/>
      <c r="C30" s="2"/>
      <c r="D30" s="2"/>
    </row>
    <row r="31" spans="1:10" x14ac:dyDescent="0.3">
      <c r="A31" s="22" t="s">
        <v>106</v>
      </c>
      <c r="B31" s="2"/>
      <c r="C31" s="2"/>
      <c r="D31" s="2"/>
    </row>
    <row r="32" spans="1:10" x14ac:dyDescent="0.3">
      <c r="A32" s="33" t="s">
        <v>15</v>
      </c>
      <c r="B32" s="2"/>
      <c r="C32" s="2"/>
      <c r="D32" s="2"/>
    </row>
    <row r="33" spans="1:10" x14ac:dyDescent="0.3">
      <c r="A33" s="22" t="s">
        <v>106</v>
      </c>
      <c r="B33" s="2"/>
      <c r="C33" s="2"/>
      <c r="D33" s="2"/>
    </row>
    <row r="34" spans="1:10" x14ac:dyDescent="0.3">
      <c r="A34" s="10"/>
      <c r="B34" s="2"/>
      <c r="C34" s="2"/>
      <c r="D34" s="2"/>
    </row>
    <row r="35" spans="1:10" ht="18" x14ac:dyDescent="0.3">
      <c r="A35" s="5" t="s">
        <v>9</v>
      </c>
    </row>
    <row r="36" spans="1:10" x14ac:dyDescent="0.3">
      <c r="A36" s="33" t="s">
        <v>5</v>
      </c>
      <c r="B36" s="34" t="s">
        <v>16</v>
      </c>
      <c r="C36" s="35" t="s">
        <v>1</v>
      </c>
      <c r="D36" s="35" t="s">
        <v>3</v>
      </c>
      <c r="E36" s="35" t="s">
        <v>17</v>
      </c>
      <c r="F36" s="35" t="s">
        <v>2</v>
      </c>
      <c r="G36" s="35" t="s">
        <v>6</v>
      </c>
    </row>
    <row r="37" spans="1:10" ht="133.5" customHeight="1" x14ac:dyDescent="0.3">
      <c r="A37" s="3" t="s">
        <v>107</v>
      </c>
      <c r="B37" s="12" t="s">
        <v>108</v>
      </c>
      <c r="C37" s="12" t="s">
        <v>150</v>
      </c>
      <c r="D37" s="3" t="s">
        <v>109</v>
      </c>
      <c r="E37" s="12" t="s">
        <v>110</v>
      </c>
      <c r="F37" s="12" t="s">
        <v>114</v>
      </c>
      <c r="G37" s="12" t="s">
        <v>115</v>
      </c>
    </row>
    <row r="38" spans="1:10" x14ac:dyDescent="0.3">
      <c r="A38" s="3"/>
      <c r="B38" s="12"/>
      <c r="C38" s="4"/>
      <c r="D38" s="11"/>
      <c r="E38" s="4"/>
      <c r="F38" s="4"/>
      <c r="G38" s="4"/>
    </row>
    <row r="39" spans="1:10" x14ac:dyDescent="0.3">
      <c r="A39" s="3"/>
      <c r="B39" s="3"/>
      <c r="C39" s="4"/>
      <c r="D39" s="3"/>
      <c r="E39" s="12"/>
      <c r="F39" s="4"/>
      <c r="G39" s="12"/>
    </row>
    <row r="41" spans="1:10" ht="18.600000000000001" thickBot="1" x14ac:dyDescent="0.35">
      <c r="A41" s="146" t="s">
        <v>48</v>
      </c>
      <c r="B41" s="146"/>
      <c r="C41" s="146"/>
      <c r="D41" s="146"/>
      <c r="E41" s="146"/>
      <c r="F41" s="146"/>
      <c r="G41" s="146"/>
      <c r="H41" s="146"/>
      <c r="I41" s="146"/>
      <c r="J41" s="146"/>
    </row>
    <row r="42" spans="1:10" x14ac:dyDescent="0.3">
      <c r="A42" s="154" t="s">
        <v>49</v>
      </c>
      <c r="B42" s="154"/>
      <c r="C42" s="154"/>
      <c r="D42" s="154"/>
      <c r="E42" s="154"/>
      <c r="F42" s="154"/>
      <c r="G42" s="154"/>
      <c r="H42" s="154"/>
      <c r="I42" s="154"/>
      <c r="J42" s="154"/>
    </row>
    <row r="43" spans="1:10" x14ac:dyDescent="0.3">
      <c r="A43" s="154"/>
      <c r="B43" s="154"/>
      <c r="C43" s="154"/>
      <c r="D43" s="154"/>
      <c r="E43" s="154"/>
      <c r="F43" s="154"/>
      <c r="G43" s="154"/>
      <c r="H43" s="154"/>
      <c r="I43" s="154"/>
      <c r="J43" s="154"/>
    </row>
    <row r="45" spans="1:10" ht="24" thickBot="1" x14ac:dyDescent="0.35">
      <c r="A45" s="167" t="s">
        <v>56</v>
      </c>
      <c r="B45" s="167"/>
      <c r="C45" s="167"/>
      <c r="D45" s="167"/>
      <c r="E45" s="167"/>
      <c r="F45" s="167"/>
      <c r="G45" s="167"/>
      <c r="H45" s="167"/>
    </row>
    <row r="46" spans="1:10" ht="83.25" customHeight="1" thickBot="1" x14ac:dyDescent="0.35">
      <c r="F46" s="164" t="s">
        <v>96</v>
      </c>
      <c r="G46" s="165"/>
      <c r="H46" s="166"/>
    </row>
    <row r="47" spans="1:10" ht="90" customHeight="1" thickBot="1" x14ac:dyDescent="0.35">
      <c r="A47" s="51" t="s">
        <v>50</v>
      </c>
      <c r="B47" s="52" t="s">
        <v>51</v>
      </c>
      <c r="C47" s="52" t="s">
        <v>52</v>
      </c>
      <c r="D47" s="52" t="s">
        <v>53</v>
      </c>
      <c r="E47" s="53" t="s">
        <v>54</v>
      </c>
      <c r="F47" s="73" t="s">
        <v>55</v>
      </c>
      <c r="G47" s="74" t="s">
        <v>120</v>
      </c>
      <c r="H47" s="75" t="s">
        <v>64</v>
      </c>
    </row>
    <row r="48" spans="1:10" ht="15" thickBot="1" x14ac:dyDescent="0.35">
      <c r="A48" s="169" t="s">
        <v>43</v>
      </c>
      <c r="B48" s="162"/>
      <c r="C48" s="162"/>
      <c r="D48" s="162"/>
      <c r="E48" s="162"/>
      <c r="F48" s="162"/>
      <c r="G48" s="162"/>
      <c r="H48" s="163"/>
    </row>
    <row r="49" spans="1:8" ht="81" customHeight="1" x14ac:dyDescent="0.3">
      <c r="A49" s="26" t="str">
        <f>A37</f>
        <v>Grants provided to community based organizations (CBO)</v>
      </c>
      <c r="B49" s="55">
        <v>300000</v>
      </c>
      <c r="C49" s="26" t="s">
        <v>111</v>
      </c>
      <c r="D49" s="55">
        <v>25000</v>
      </c>
      <c r="E49" s="45" t="s">
        <v>112</v>
      </c>
      <c r="F49" s="50" t="s">
        <v>113</v>
      </c>
      <c r="G49" s="50"/>
      <c r="H49" s="50"/>
    </row>
    <row r="50" spans="1:8" x14ac:dyDescent="0.3">
      <c r="A50" s="26"/>
      <c r="B50" s="23"/>
      <c r="C50" s="23"/>
      <c r="D50" s="23"/>
      <c r="E50" s="46"/>
      <c r="F50" s="48"/>
      <c r="G50" s="49"/>
      <c r="H50" s="49"/>
    </row>
    <row r="51" spans="1:8" x14ac:dyDescent="0.3">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4" x14ac:dyDescent="0.3"/>
  <cols>
    <col min="1" max="1" width="67.88671875" customWidth="1"/>
  </cols>
  <sheetData>
    <row r="1" spans="1:1" x14ac:dyDescent="0.3">
      <c r="A1" t="s">
        <v>136</v>
      </c>
    </row>
    <row r="2" spans="1:1" x14ac:dyDescent="0.3">
      <c r="A2" t="s">
        <v>129</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113</v>
      </c>
    </row>
    <row r="17" spans="1:1" x14ac:dyDescent="0.3">
      <c r="A17" t="s">
        <v>137</v>
      </c>
    </row>
    <row r="18" spans="1:1" x14ac:dyDescent="0.3">
      <c r="A18" t="s">
        <v>138</v>
      </c>
    </row>
    <row r="19" spans="1:1" x14ac:dyDescent="0.3">
      <c r="A19" t="s">
        <v>139</v>
      </c>
    </row>
    <row r="20" spans="1:1" x14ac:dyDescent="0.3">
      <c r="A20" t="s">
        <v>140</v>
      </c>
    </row>
    <row r="21" spans="1:1" x14ac:dyDescent="0.3">
      <c r="A21" t="s">
        <v>141</v>
      </c>
    </row>
    <row r="22" spans="1:1" x14ac:dyDescent="0.3">
      <c r="A22" t="s">
        <v>142</v>
      </c>
    </row>
    <row r="23" spans="1:1" x14ac:dyDescent="0.3">
      <c r="A23" t="s">
        <v>143</v>
      </c>
    </row>
    <row r="24" spans="1:1" x14ac:dyDescent="0.3">
      <c r="A24" t="s">
        <v>144</v>
      </c>
    </row>
    <row r="25" spans="1:1" x14ac:dyDescent="0.3">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abSelected="1" topLeftCell="A3" zoomScaleNormal="100" workbookViewId="0">
      <selection activeCell="D15" sqref="D15"/>
    </sheetView>
  </sheetViews>
  <sheetFormatPr defaultColWidth="9.109375" defaultRowHeight="14.4" x14ac:dyDescent="0.3"/>
  <cols>
    <col min="1" max="1" width="16.33203125" style="1" customWidth="1"/>
    <col min="2" max="2" width="76.44140625" style="1" customWidth="1"/>
    <col min="3" max="16384" width="9.109375" style="1"/>
  </cols>
  <sheetData>
    <row r="7" spans="1:3" ht="9" customHeight="1" x14ac:dyDescent="0.3"/>
    <row r="8" spans="1:3" ht="44.25" customHeight="1" x14ac:dyDescent="0.3">
      <c r="A8" s="134" t="s">
        <v>18</v>
      </c>
      <c r="B8" s="134"/>
    </row>
    <row r="9" spans="1:3" x14ac:dyDescent="0.3">
      <c r="A9" s="16" t="s">
        <v>19</v>
      </c>
      <c r="B9" s="76" t="s">
        <v>153</v>
      </c>
      <c r="C9" s="27" t="s">
        <v>63</v>
      </c>
    </row>
    <row r="10" spans="1:3" x14ac:dyDescent="0.3">
      <c r="A10" s="16" t="s">
        <v>20</v>
      </c>
      <c r="B10" s="77">
        <v>45565</v>
      </c>
      <c r="C10" s="27" t="s">
        <v>63</v>
      </c>
    </row>
    <row r="11" spans="1:3" x14ac:dyDescent="0.3">
      <c r="A11" s="17"/>
    </row>
    <row r="12" spans="1:3" ht="15" customHeight="1" x14ac:dyDescent="0.3">
      <c r="A12" s="135" t="s">
        <v>70</v>
      </c>
      <c r="B12" s="135"/>
    </row>
    <row r="13" spans="1:3" x14ac:dyDescent="0.3">
      <c r="A13" s="135"/>
      <c r="B13" s="135"/>
    </row>
    <row r="14" spans="1:3" x14ac:dyDescent="0.3">
      <c r="A14" s="135"/>
      <c r="B14" s="135"/>
    </row>
    <row r="15" spans="1:3" x14ac:dyDescent="0.3">
      <c r="A15" s="135"/>
      <c r="B15" s="135"/>
    </row>
    <row r="16" spans="1:3" x14ac:dyDescent="0.3">
      <c r="A16" s="135"/>
      <c r="B16" s="135"/>
    </row>
    <row r="17" spans="1:6" x14ac:dyDescent="0.3">
      <c r="A17" s="135"/>
      <c r="B17" s="135"/>
    </row>
    <row r="18" spans="1:6" ht="31.5" customHeight="1" x14ac:dyDescent="0.3">
      <c r="A18" s="135"/>
      <c r="B18" s="135"/>
    </row>
    <row r="19" spans="1:6" ht="43.5" customHeight="1" x14ac:dyDescent="0.3">
      <c r="A19" s="131" t="s">
        <v>71</v>
      </c>
      <c r="B19" s="131"/>
    </row>
    <row r="20" spans="1:6" x14ac:dyDescent="0.3">
      <c r="A20" s="38" t="s">
        <v>65</v>
      </c>
      <c r="B20" s="37"/>
    </row>
    <row r="21" spans="1:6" x14ac:dyDescent="0.3">
      <c r="A21" s="137" t="s">
        <v>66</v>
      </c>
      <c r="B21" s="137"/>
    </row>
    <row r="22" spans="1:6" x14ac:dyDescent="0.3">
      <c r="A22" s="137" t="s">
        <v>67</v>
      </c>
      <c r="B22" s="137"/>
    </row>
    <row r="23" spans="1:6" ht="41.25" customHeight="1" x14ac:dyDescent="0.3">
      <c r="A23" s="139" t="s">
        <v>68</v>
      </c>
      <c r="B23" s="139"/>
    </row>
    <row r="24" spans="1:6" ht="50.25" customHeight="1" x14ac:dyDescent="0.3">
      <c r="A24" s="135" t="s">
        <v>69</v>
      </c>
      <c r="B24" s="135"/>
    </row>
    <row r="25" spans="1:6" ht="18.75" customHeight="1" x14ac:dyDescent="0.3">
      <c r="A25" s="29"/>
      <c r="B25" s="29"/>
    </row>
    <row r="26" spans="1:6" x14ac:dyDescent="0.3">
      <c r="A26" s="138" t="s">
        <v>72</v>
      </c>
      <c r="B26" s="138"/>
    </row>
    <row r="27" spans="1:6" x14ac:dyDescent="0.3">
      <c r="A27" s="132" t="s">
        <v>73</v>
      </c>
      <c r="B27" s="132"/>
    </row>
    <row r="28" spans="1:6" x14ac:dyDescent="0.3">
      <c r="A28" s="136" t="s">
        <v>74</v>
      </c>
      <c r="B28" s="136"/>
    </row>
    <row r="29" spans="1:6" x14ac:dyDescent="0.3">
      <c r="A29" s="133" t="s">
        <v>71</v>
      </c>
      <c r="B29" s="133"/>
      <c r="F29" s="9"/>
    </row>
    <row r="30" spans="1:6" x14ac:dyDescent="0.3">
      <c r="A30" s="36" t="s">
        <v>95</v>
      </c>
      <c r="B30" s="37"/>
    </row>
    <row r="31" spans="1:6" x14ac:dyDescent="0.3">
      <c r="A31" s="37"/>
      <c r="B31" s="37"/>
    </row>
    <row r="32" spans="1:6" x14ac:dyDescent="0.3">
      <c r="B32" s="37"/>
    </row>
    <row r="33" spans="1:2" x14ac:dyDescent="0.3">
      <c r="A33" s="37"/>
      <c r="B33" s="37"/>
    </row>
    <row r="34" spans="1:2" x14ac:dyDescent="0.3">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topLeftCell="A10" workbookViewId="0"/>
  </sheetViews>
  <sheetFormatPr defaultColWidth="9.109375" defaultRowHeight="14.4" x14ac:dyDescent="0.3"/>
  <cols>
    <col min="1" max="1" width="45.88671875" style="1" customWidth="1"/>
    <col min="2" max="2" width="45.44140625" style="1" customWidth="1"/>
    <col min="3" max="16384" width="9.109375" style="1"/>
  </cols>
  <sheetData>
    <row r="8" spans="1:3" ht="59.25" customHeight="1" x14ac:dyDescent="0.3">
      <c r="A8" s="145" t="s">
        <v>91</v>
      </c>
      <c r="B8" s="134"/>
    </row>
    <row r="9" spans="1:3" ht="12" customHeight="1" x14ac:dyDescent="0.3">
      <c r="A9" s="101"/>
      <c r="B9" s="100"/>
    </row>
    <row r="10" spans="1:3" x14ac:dyDescent="0.3">
      <c r="A10" s="142" t="s">
        <v>85</v>
      </c>
      <c r="B10" s="142"/>
      <c r="C10" s="27"/>
    </row>
    <row r="11" spans="1:3" x14ac:dyDescent="0.3">
      <c r="A11" s="142" t="s">
        <v>86</v>
      </c>
      <c r="B11" s="142"/>
    </row>
    <row r="12" spans="1:3" ht="8.25" customHeight="1" x14ac:dyDescent="0.3">
      <c r="A12" s="102"/>
      <c r="B12" s="102"/>
    </row>
    <row r="13" spans="1:3" ht="15" customHeight="1" x14ac:dyDescent="0.3">
      <c r="A13" s="138" t="s">
        <v>97</v>
      </c>
      <c r="B13" s="138"/>
    </row>
    <row r="14" spans="1:3" x14ac:dyDescent="0.3">
      <c r="A14" s="143" t="s">
        <v>21</v>
      </c>
      <c r="B14" s="143"/>
    </row>
    <row r="15" spans="1:3" x14ac:dyDescent="0.3">
      <c r="A15" s="143" t="s">
        <v>27</v>
      </c>
      <c r="B15" s="143"/>
    </row>
    <row r="16" spans="1:3" x14ac:dyDescent="0.3">
      <c r="A16" s="143" t="s">
        <v>87</v>
      </c>
      <c r="B16" s="143"/>
    </row>
    <row r="17" spans="1:2" x14ac:dyDescent="0.3">
      <c r="A17" s="143" t="s">
        <v>48</v>
      </c>
      <c r="B17" s="143"/>
    </row>
    <row r="18" spans="1:2" ht="8.25" customHeight="1" x14ac:dyDescent="0.3">
      <c r="A18" s="103"/>
      <c r="B18" s="103"/>
    </row>
    <row r="19" spans="1:2" x14ac:dyDescent="0.3">
      <c r="A19" s="142" t="s">
        <v>89</v>
      </c>
      <c r="B19" s="142"/>
    </row>
    <row r="20" spans="1:2" ht="8.25" customHeight="1" x14ac:dyDescent="0.3">
      <c r="A20" s="102"/>
      <c r="B20" s="102"/>
    </row>
    <row r="21" spans="1:2" x14ac:dyDescent="0.3">
      <c r="A21" s="138" t="s">
        <v>88</v>
      </c>
      <c r="B21" s="138"/>
    </row>
    <row r="22" spans="1:2" x14ac:dyDescent="0.3">
      <c r="A22" s="143" t="s">
        <v>90</v>
      </c>
      <c r="B22" s="143"/>
    </row>
    <row r="23" spans="1:2" ht="18" customHeight="1" x14ac:dyDescent="0.3">
      <c r="A23" s="143" t="s">
        <v>92</v>
      </c>
      <c r="B23" s="143"/>
    </row>
    <row r="24" spans="1:2" x14ac:dyDescent="0.3">
      <c r="A24" s="144"/>
      <c r="B24" s="144"/>
    </row>
    <row r="25" spans="1:2" x14ac:dyDescent="0.3">
      <c r="A25" s="144"/>
      <c r="B25" s="144"/>
    </row>
    <row r="26" spans="1:2" x14ac:dyDescent="0.3">
      <c r="A26" s="104"/>
      <c r="B26" s="104"/>
    </row>
    <row r="27" spans="1:2" x14ac:dyDescent="0.3">
      <c r="A27" s="144"/>
      <c r="B27" s="144"/>
    </row>
    <row r="28" spans="1:2" x14ac:dyDescent="0.3">
      <c r="A28" s="144"/>
      <c r="B28" s="144"/>
    </row>
    <row r="29" spans="1:2" x14ac:dyDescent="0.3">
      <c r="A29" s="138"/>
      <c r="B29" s="138"/>
    </row>
    <row r="30" spans="1:2" x14ac:dyDescent="0.3">
      <c r="A30" s="140"/>
      <c r="B30" s="140"/>
    </row>
    <row r="31" spans="1:2" x14ac:dyDescent="0.3">
      <c r="A31" s="141"/>
      <c r="B31" s="141"/>
    </row>
    <row r="32" spans="1:2" x14ac:dyDescent="0.3">
      <c r="A32" s="142"/>
      <c r="B32" s="142"/>
    </row>
    <row r="33" spans="1:2" x14ac:dyDescent="0.3">
      <c r="B33" s="37"/>
    </row>
    <row r="34" spans="1:2" x14ac:dyDescent="0.3">
      <c r="A34" s="37"/>
      <c r="B34" s="37"/>
    </row>
    <row r="35" spans="1:2" x14ac:dyDescent="0.3">
      <c r="B35" s="37"/>
    </row>
    <row r="36" spans="1:2" x14ac:dyDescent="0.3">
      <c r="A36" s="37"/>
      <c r="B36" s="37"/>
    </row>
    <row r="37" spans="1:2" x14ac:dyDescent="0.3">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topLeftCell="A9" workbookViewId="0">
      <selection activeCell="B13" sqref="B13:J13"/>
    </sheetView>
  </sheetViews>
  <sheetFormatPr defaultColWidth="9.109375" defaultRowHeight="14.4" x14ac:dyDescent="0.3"/>
  <cols>
    <col min="1" max="1" width="24" style="1" customWidth="1"/>
    <col min="2" max="16384" width="9.109375" style="1"/>
  </cols>
  <sheetData>
    <row r="1" spans="1:11" ht="18.600000000000001" thickBot="1" x14ac:dyDescent="0.35">
      <c r="A1" s="146" t="s">
        <v>21</v>
      </c>
      <c r="B1" s="146"/>
      <c r="C1" s="146"/>
      <c r="D1" s="146"/>
      <c r="E1" s="146"/>
      <c r="F1" s="146"/>
      <c r="G1" s="146"/>
      <c r="H1" s="146"/>
      <c r="I1" s="146"/>
      <c r="J1" s="146"/>
    </row>
    <row r="2" spans="1:11" x14ac:dyDescent="0.3">
      <c r="A2" s="150" t="s">
        <v>22</v>
      </c>
      <c r="B2" s="150"/>
      <c r="C2" s="150"/>
      <c r="D2" s="150"/>
      <c r="E2" s="150"/>
      <c r="F2" s="150"/>
      <c r="G2" s="150"/>
      <c r="H2" s="150"/>
      <c r="I2" s="150"/>
      <c r="J2" s="150"/>
    </row>
    <row r="3" spans="1:11" ht="7.5" customHeight="1" x14ac:dyDescent="0.3">
      <c r="A3" s="15"/>
    </row>
    <row r="4" spans="1:11" x14ac:dyDescent="0.3">
      <c r="A4" s="147" t="s">
        <v>151</v>
      </c>
      <c r="B4" s="147"/>
      <c r="C4" s="147"/>
      <c r="D4" s="147"/>
      <c r="E4" s="147"/>
      <c r="F4" s="147"/>
      <c r="G4" s="147"/>
      <c r="H4" s="147"/>
      <c r="I4" s="147"/>
      <c r="J4" s="147"/>
    </row>
    <row r="5" spans="1:11" x14ac:dyDescent="0.3">
      <c r="A5" s="147"/>
      <c r="B5" s="147"/>
      <c r="C5" s="147"/>
      <c r="D5" s="147"/>
      <c r="E5" s="147"/>
      <c r="F5" s="147"/>
      <c r="G5" s="147"/>
      <c r="H5" s="147"/>
      <c r="I5" s="147"/>
      <c r="J5" s="147"/>
    </row>
    <row r="6" spans="1:11" x14ac:dyDescent="0.3">
      <c r="A6" s="147"/>
      <c r="B6" s="147"/>
      <c r="C6" s="147"/>
      <c r="D6" s="147"/>
      <c r="E6" s="147"/>
      <c r="F6" s="147"/>
      <c r="G6" s="147"/>
      <c r="H6" s="147"/>
      <c r="I6" s="147"/>
      <c r="J6" s="147"/>
    </row>
    <row r="7" spans="1:11" x14ac:dyDescent="0.3">
      <c r="A7" s="147"/>
      <c r="B7" s="147"/>
      <c r="C7" s="147"/>
      <c r="D7" s="147"/>
      <c r="E7" s="147"/>
      <c r="F7" s="147"/>
      <c r="G7" s="147"/>
      <c r="H7" s="147"/>
      <c r="I7" s="147"/>
      <c r="J7" s="147"/>
    </row>
    <row r="8" spans="1:11" x14ac:dyDescent="0.3">
      <c r="A8" s="147"/>
      <c r="B8" s="147"/>
      <c r="C8" s="147"/>
      <c r="D8" s="147"/>
      <c r="E8" s="147"/>
      <c r="F8" s="147"/>
      <c r="G8" s="147"/>
      <c r="H8" s="147"/>
      <c r="I8" s="147"/>
      <c r="J8" s="147"/>
    </row>
    <row r="9" spans="1:11" ht="47.25" customHeight="1" x14ac:dyDescent="0.3">
      <c r="A9" s="147"/>
      <c r="B9" s="147"/>
      <c r="C9" s="147"/>
      <c r="D9" s="147"/>
      <c r="E9" s="147"/>
      <c r="F9" s="147"/>
      <c r="G9" s="147"/>
      <c r="H9" s="147"/>
      <c r="I9" s="147"/>
      <c r="J9" s="147"/>
    </row>
    <row r="10" spans="1:11" x14ac:dyDescent="0.3">
      <c r="A10" s="18"/>
      <c r="B10" s="18"/>
      <c r="C10" s="18"/>
      <c r="D10" s="18"/>
      <c r="E10" s="18"/>
      <c r="F10" s="18"/>
      <c r="G10" s="18"/>
      <c r="H10" s="18"/>
      <c r="I10" s="18"/>
      <c r="J10" s="18"/>
    </row>
    <row r="11" spans="1:11" x14ac:dyDescent="0.3">
      <c r="A11" s="151" t="s">
        <v>28</v>
      </c>
      <c r="B11" s="151"/>
      <c r="C11" s="151"/>
      <c r="D11" s="151"/>
      <c r="E11" s="151"/>
      <c r="F11" s="151"/>
      <c r="G11" s="151"/>
      <c r="H11" s="151"/>
      <c r="I11" s="151"/>
      <c r="J11" s="151"/>
    </row>
    <row r="12" spans="1:11" x14ac:dyDescent="0.3">
      <c r="A12" s="148" t="s">
        <v>23</v>
      </c>
      <c r="B12" s="148"/>
      <c r="C12" s="148"/>
      <c r="D12" s="148"/>
      <c r="E12" s="148"/>
      <c r="F12" s="148"/>
      <c r="G12" s="148"/>
      <c r="H12" s="148"/>
      <c r="I12" s="148"/>
      <c r="J12" s="148"/>
    </row>
    <row r="13" spans="1:11" ht="229.8" customHeight="1" x14ac:dyDescent="0.3">
      <c r="A13" s="30" t="s">
        <v>24</v>
      </c>
      <c r="B13" s="149" t="s">
        <v>154</v>
      </c>
      <c r="C13" s="149"/>
      <c r="D13" s="149"/>
      <c r="E13" s="149"/>
      <c r="F13" s="149"/>
      <c r="G13" s="149"/>
      <c r="H13" s="149"/>
      <c r="I13" s="149"/>
      <c r="J13" s="149"/>
    </row>
    <row r="14" spans="1:11" ht="100.5" customHeight="1" x14ac:dyDescent="0.3">
      <c r="A14" s="30" t="s">
        <v>25</v>
      </c>
      <c r="B14" s="149" t="s">
        <v>155</v>
      </c>
      <c r="C14" s="149"/>
      <c r="D14" s="149"/>
      <c r="E14" s="149"/>
      <c r="F14" s="149"/>
      <c r="G14" s="149"/>
      <c r="H14" s="149"/>
      <c r="I14" s="149"/>
      <c r="J14" s="149"/>
      <c r="K14" s="19"/>
    </row>
    <row r="15" spans="1:11" ht="100.5" customHeight="1" x14ac:dyDescent="0.3">
      <c r="A15" s="30" t="s">
        <v>26</v>
      </c>
      <c r="B15" s="149" t="s">
        <v>156</v>
      </c>
      <c r="C15" s="149"/>
      <c r="D15" s="149"/>
      <c r="E15" s="149"/>
      <c r="F15" s="149"/>
      <c r="G15" s="149"/>
      <c r="H15" s="149"/>
      <c r="I15" s="149"/>
      <c r="J15" s="149"/>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A9" sqref="A9:J9"/>
    </sheetView>
  </sheetViews>
  <sheetFormatPr defaultColWidth="9.109375" defaultRowHeight="14.4" x14ac:dyDescent="0.3"/>
  <cols>
    <col min="1" max="1" width="5.109375" style="1" customWidth="1"/>
    <col min="2" max="16384" width="9.109375" style="1"/>
  </cols>
  <sheetData>
    <row r="1" spans="1:10" ht="19.5" customHeight="1" thickBot="1" x14ac:dyDescent="0.35">
      <c r="A1" s="146" t="s">
        <v>27</v>
      </c>
      <c r="B1" s="146"/>
      <c r="C1" s="146"/>
      <c r="D1" s="146"/>
      <c r="E1" s="146"/>
      <c r="F1" s="146"/>
      <c r="G1" s="146"/>
      <c r="H1" s="146"/>
      <c r="I1" s="146"/>
      <c r="J1" s="146"/>
    </row>
    <row r="2" spans="1:10" x14ac:dyDescent="0.3">
      <c r="A2" s="154" t="s">
        <v>98</v>
      </c>
      <c r="B2" s="154"/>
      <c r="C2" s="154"/>
      <c r="D2" s="154"/>
      <c r="E2" s="154"/>
      <c r="F2" s="154"/>
      <c r="G2" s="154"/>
      <c r="H2" s="154"/>
      <c r="I2" s="154"/>
      <c r="J2" s="154"/>
    </row>
    <row r="3" spans="1:10" x14ac:dyDescent="0.3">
      <c r="A3" s="154"/>
      <c r="B3" s="154"/>
      <c r="C3" s="154"/>
      <c r="D3" s="154"/>
      <c r="E3" s="154"/>
      <c r="F3" s="154"/>
      <c r="G3" s="154"/>
      <c r="H3" s="154"/>
      <c r="I3" s="154"/>
      <c r="J3" s="154"/>
    </row>
    <row r="4" spans="1:10" ht="8.25" customHeight="1" x14ac:dyDescent="0.3"/>
    <row r="5" spans="1:10" ht="20.25" customHeight="1" x14ac:dyDescent="0.3">
      <c r="A5" s="155" t="s">
        <v>149</v>
      </c>
      <c r="B5" s="155"/>
      <c r="C5" s="155"/>
      <c r="D5" s="155"/>
      <c r="E5" s="155"/>
      <c r="F5" s="155"/>
      <c r="G5" s="155"/>
      <c r="H5" s="155"/>
      <c r="I5" s="155"/>
      <c r="J5" s="155"/>
    </row>
    <row r="6" spans="1:10" ht="41.25" customHeight="1" x14ac:dyDescent="0.3">
      <c r="A6" s="155"/>
      <c r="B6" s="155"/>
      <c r="C6" s="155"/>
      <c r="D6" s="155"/>
      <c r="E6" s="155"/>
      <c r="F6" s="155"/>
      <c r="G6" s="155"/>
      <c r="H6" s="155"/>
      <c r="I6" s="155"/>
      <c r="J6" s="155"/>
    </row>
    <row r="8" spans="1:10" x14ac:dyDescent="0.3">
      <c r="A8" s="153" t="s">
        <v>30</v>
      </c>
      <c r="B8" s="153"/>
      <c r="C8" s="153"/>
      <c r="D8" s="153"/>
      <c r="E8" s="153"/>
      <c r="F8" s="153"/>
      <c r="G8" s="153"/>
      <c r="H8" s="153"/>
      <c r="I8" s="153"/>
      <c r="J8" s="153"/>
    </row>
    <row r="9" spans="1:10" x14ac:dyDescent="0.3">
      <c r="A9" s="148" t="s">
        <v>29</v>
      </c>
      <c r="B9" s="148"/>
      <c r="C9" s="148"/>
      <c r="D9" s="148"/>
      <c r="E9" s="148"/>
      <c r="F9" s="148"/>
      <c r="G9" s="148"/>
      <c r="H9" s="148"/>
      <c r="I9" s="148"/>
      <c r="J9" s="148"/>
    </row>
    <row r="10" spans="1:10" x14ac:dyDescent="0.3">
      <c r="A10" s="31" t="s">
        <v>31</v>
      </c>
      <c r="B10" s="152"/>
      <c r="C10" s="152"/>
      <c r="D10" s="152"/>
      <c r="E10" s="152"/>
      <c r="F10" s="152"/>
      <c r="G10" s="152"/>
      <c r="H10" s="152"/>
      <c r="I10" s="152"/>
      <c r="J10" s="152"/>
    </row>
    <row r="11" spans="1:10" x14ac:dyDescent="0.3">
      <c r="A11" s="31" t="s">
        <v>32</v>
      </c>
      <c r="B11" s="152"/>
      <c r="C11" s="152"/>
      <c r="D11" s="152"/>
      <c r="E11" s="152"/>
      <c r="F11" s="152"/>
      <c r="G11" s="152"/>
      <c r="H11" s="152"/>
      <c r="I11" s="152"/>
      <c r="J11" s="152"/>
    </row>
    <row r="12" spans="1:10" x14ac:dyDescent="0.3">
      <c r="A12" s="31" t="s">
        <v>33</v>
      </c>
      <c r="B12" s="152"/>
      <c r="C12" s="152"/>
      <c r="D12" s="152"/>
      <c r="E12" s="152"/>
      <c r="F12" s="152"/>
      <c r="G12" s="152"/>
      <c r="H12" s="152"/>
      <c r="I12" s="152"/>
      <c r="J12" s="152"/>
    </row>
    <row r="13" spans="1:10" x14ac:dyDescent="0.3">
      <c r="A13" s="32" t="s">
        <v>34</v>
      </c>
      <c r="B13" s="152"/>
      <c r="C13" s="152"/>
      <c r="D13" s="152"/>
      <c r="E13" s="152"/>
      <c r="F13" s="152"/>
      <c r="G13" s="152"/>
      <c r="H13" s="152"/>
      <c r="I13" s="152"/>
      <c r="J13" s="152"/>
    </row>
    <row r="14" spans="1:10" x14ac:dyDescent="0.3">
      <c r="A14" s="32" t="s">
        <v>35</v>
      </c>
      <c r="B14" s="152"/>
      <c r="C14" s="152"/>
      <c r="D14" s="152"/>
      <c r="E14" s="152"/>
      <c r="F14" s="152"/>
      <c r="G14" s="152"/>
      <c r="H14" s="152"/>
      <c r="I14" s="152"/>
      <c r="J14" s="152"/>
    </row>
    <row r="15" spans="1:10" x14ac:dyDescent="0.3">
      <c r="A15" s="32" t="s">
        <v>36</v>
      </c>
      <c r="B15" s="152"/>
      <c r="C15" s="152"/>
      <c r="D15" s="152"/>
      <c r="E15" s="152"/>
      <c r="F15" s="152"/>
      <c r="G15" s="152"/>
      <c r="H15" s="152"/>
      <c r="I15" s="152"/>
      <c r="J15" s="152"/>
    </row>
    <row r="16" spans="1:10" x14ac:dyDescent="0.3">
      <c r="A16" s="32" t="s">
        <v>37</v>
      </c>
      <c r="B16" s="152"/>
      <c r="C16" s="152"/>
      <c r="D16" s="152"/>
      <c r="E16" s="152"/>
      <c r="F16" s="152"/>
      <c r="G16" s="152"/>
      <c r="H16" s="152"/>
      <c r="I16" s="152"/>
      <c r="J16" s="152"/>
    </row>
    <row r="17" spans="1:10" x14ac:dyDescent="0.3">
      <c r="A17" s="32" t="s">
        <v>38</v>
      </c>
      <c r="B17" s="152"/>
      <c r="C17" s="152"/>
      <c r="D17" s="152"/>
      <c r="E17" s="152"/>
      <c r="F17" s="152"/>
      <c r="G17" s="152"/>
      <c r="H17" s="152"/>
      <c r="I17" s="152"/>
      <c r="J17" s="152"/>
    </row>
    <row r="18" spans="1:10" x14ac:dyDescent="0.3">
      <c r="A18" s="32" t="s">
        <v>39</v>
      </c>
      <c r="B18" s="152"/>
      <c r="C18" s="152"/>
      <c r="D18" s="152"/>
      <c r="E18" s="152"/>
      <c r="F18" s="152"/>
      <c r="G18" s="152"/>
      <c r="H18" s="152"/>
      <c r="I18" s="152"/>
      <c r="J18" s="152"/>
    </row>
    <row r="19" spans="1:10" x14ac:dyDescent="0.3">
      <c r="A19" s="32" t="s">
        <v>40</v>
      </c>
      <c r="B19" s="152"/>
      <c r="C19" s="152"/>
      <c r="D19" s="152"/>
      <c r="E19" s="152"/>
      <c r="F19" s="152"/>
      <c r="G19" s="152"/>
      <c r="H19" s="152"/>
      <c r="I19" s="152"/>
      <c r="J19" s="152"/>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09375" defaultRowHeight="14.4" x14ac:dyDescent="0.3"/>
  <cols>
    <col min="1" max="10" width="9.109375" style="1" customWidth="1"/>
    <col min="11" max="16384" width="9.109375" style="1"/>
  </cols>
  <sheetData>
    <row r="1" spans="1:10" ht="18.600000000000001" thickBot="1" x14ac:dyDescent="0.35">
      <c r="A1" s="146" t="s">
        <v>41</v>
      </c>
      <c r="B1" s="146"/>
      <c r="C1" s="146"/>
      <c r="D1" s="146"/>
      <c r="E1" s="146"/>
      <c r="F1" s="146"/>
      <c r="G1" s="146"/>
      <c r="H1" s="146"/>
      <c r="I1" s="146"/>
      <c r="J1" s="146"/>
    </row>
    <row r="2" spans="1:10" x14ac:dyDescent="0.3">
      <c r="A2" s="41" t="s">
        <v>42</v>
      </c>
      <c r="B2" s="41"/>
      <c r="C2" s="41"/>
      <c r="D2" s="41"/>
      <c r="E2" s="41"/>
      <c r="F2" s="41"/>
      <c r="G2" s="41"/>
      <c r="H2" s="41"/>
      <c r="I2" s="41"/>
      <c r="J2" s="41"/>
    </row>
    <row r="3" spans="1:10" ht="8.25" customHeight="1" x14ac:dyDescent="0.3"/>
    <row r="4" spans="1:10" x14ac:dyDescent="0.3">
      <c r="A4" s="13" t="s">
        <v>10</v>
      </c>
    </row>
    <row r="5" spans="1:10" x14ac:dyDescent="0.3">
      <c r="A5" s="40" t="s">
        <v>11</v>
      </c>
      <c r="B5" s="40"/>
      <c r="C5" s="40"/>
      <c r="D5" s="40"/>
      <c r="E5" s="40"/>
      <c r="F5" s="40"/>
      <c r="G5" s="40"/>
      <c r="H5" s="40"/>
      <c r="I5" s="40"/>
      <c r="J5" s="40"/>
    </row>
    <row r="6" spans="1:10" x14ac:dyDescent="0.3">
      <c r="A6" s="7" t="s">
        <v>14</v>
      </c>
    </row>
    <row r="7" spans="1:10" x14ac:dyDescent="0.3">
      <c r="A7" s="7" t="s">
        <v>7</v>
      </c>
    </row>
    <row r="8" spans="1:10" x14ac:dyDescent="0.3">
      <c r="A8" s="7" t="s">
        <v>12</v>
      </c>
    </row>
    <row r="9" spans="1:10" x14ac:dyDescent="0.3">
      <c r="A9" s="7" t="s">
        <v>121</v>
      </c>
    </row>
    <row r="10" spans="1:10" x14ac:dyDescent="0.3">
      <c r="A10" s="7" t="s">
        <v>8</v>
      </c>
    </row>
    <row r="11" spans="1:10" x14ac:dyDescent="0.3">
      <c r="A11" s="7" t="s">
        <v>13</v>
      </c>
    </row>
    <row r="12" spans="1:10" x14ac:dyDescent="0.3">
      <c r="A12" s="8"/>
    </row>
    <row r="13" spans="1:10" ht="15" customHeight="1" x14ac:dyDescent="0.3">
      <c r="A13" s="156" t="s">
        <v>122</v>
      </c>
      <c r="B13" s="156"/>
      <c r="C13" s="156"/>
      <c r="D13" s="156"/>
      <c r="E13" s="156"/>
      <c r="F13" s="156"/>
      <c r="G13" s="156"/>
      <c r="H13" s="156"/>
      <c r="I13" s="156"/>
      <c r="J13" s="156"/>
    </row>
    <row r="14" spans="1:10" x14ac:dyDescent="0.3">
      <c r="A14" s="156"/>
      <c r="B14" s="156"/>
      <c r="C14" s="156"/>
      <c r="D14" s="156"/>
      <c r="E14" s="156"/>
      <c r="F14" s="156"/>
      <c r="G14" s="156"/>
      <c r="H14" s="156"/>
      <c r="I14" s="156"/>
      <c r="J14" s="156"/>
    </row>
    <row r="15" spans="1:10" x14ac:dyDescent="0.3">
      <c r="A15" s="156"/>
      <c r="B15" s="156"/>
      <c r="C15" s="156"/>
      <c r="D15" s="156"/>
      <c r="E15" s="156"/>
      <c r="F15" s="156"/>
      <c r="G15" s="156"/>
      <c r="H15" s="156"/>
      <c r="I15" s="156"/>
      <c r="J15" s="156"/>
    </row>
    <row r="16" spans="1:10" x14ac:dyDescent="0.3">
      <c r="A16" s="156"/>
      <c r="B16" s="156"/>
      <c r="C16" s="156"/>
      <c r="D16" s="156"/>
      <c r="E16" s="156"/>
      <c r="F16" s="156"/>
      <c r="G16" s="156"/>
      <c r="H16" s="156"/>
      <c r="I16" s="156"/>
      <c r="J16" s="156"/>
    </row>
    <row r="17" spans="1:10" ht="65.25" customHeight="1" x14ac:dyDescent="0.3">
      <c r="A17" s="156"/>
      <c r="B17" s="156"/>
      <c r="C17" s="156"/>
      <c r="D17" s="156"/>
      <c r="E17" s="156"/>
      <c r="F17" s="156"/>
      <c r="G17" s="156"/>
      <c r="H17" s="156"/>
      <c r="I17" s="156"/>
      <c r="J17" s="156"/>
    </row>
    <row r="18" spans="1:10" x14ac:dyDescent="0.3">
      <c r="A18" s="28"/>
      <c r="B18" s="28"/>
      <c r="C18" s="28"/>
      <c r="D18" s="28"/>
      <c r="E18" s="28"/>
      <c r="F18" s="28"/>
      <c r="G18" s="28"/>
      <c r="H18" s="28"/>
      <c r="I18" s="28"/>
      <c r="J18" s="28"/>
    </row>
    <row r="19" spans="1:10" x14ac:dyDescent="0.3">
      <c r="A19" s="28"/>
      <c r="B19" s="28"/>
      <c r="C19" s="28"/>
      <c r="D19" s="28"/>
      <c r="E19" s="28"/>
      <c r="F19" s="28"/>
      <c r="G19" s="28"/>
      <c r="H19" s="28"/>
      <c r="I19" s="28"/>
      <c r="J19" s="28"/>
    </row>
    <row r="20" spans="1:10" x14ac:dyDescent="0.3">
      <c r="A20" s="28"/>
      <c r="B20" s="28"/>
      <c r="C20" s="28"/>
      <c r="D20" s="28"/>
      <c r="E20" s="28"/>
      <c r="F20" s="28"/>
      <c r="G20" s="28"/>
      <c r="H20" s="28"/>
      <c r="I20" s="28"/>
      <c r="J20" s="28"/>
    </row>
    <row r="21" spans="1:10" x14ac:dyDescent="0.3">
      <c r="A21" s="28"/>
      <c r="B21" s="28"/>
      <c r="C21" s="28"/>
      <c r="D21" s="28"/>
      <c r="E21" s="28"/>
      <c r="F21" s="28"/>
      <c r="G21" s="28"/>
      <c r="H21" s="28"/>
      <c r="I21" s="28"/>
      <c r="J21" s="28"/>
    </row>
    <row r="22" spans="1:10" x14ac:dyDescent="0.3">
      <c r="A22" s="28"/>
      <c r="B22" s="28"/>
      <c r="C22" s="28"/>
      <c r="D22" s="28"/>
      <c r="E22" s="28"/>
      <c r="F22" s="28"/>
      <c r="G22" s="28"/>
      <c r="H22" s="28"/>
      <c r="I22" s="28"/>
      <c r="J22" s="28"/>
    </row>
    <row r="23" spans="1:10" x14ac:dyDescent="0.3">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60" zoomScaleNormal="60" workbookViewId="0">
      <pane ySplit="10" topLeftCell="A32" activePane="bottomLeft" state="frozen"/>
      <selection pane="bottomLeft" activeCell="C44" sqref="C44"/>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57" t="s">
        <v>43</v>
      </c>
      <c r="C1" s="157"/>
      <c r="D1" s="157"/>
      <c r="E1" s="157"/>
      <c r="F1" s="157"/>
      <c r="G1" s="157"/>
      <c r="H1" s="157"/>
    </row>
    <row r="2" spans="1:8" x14ac:dyDescent="0.3">
      <c r="B2" s="33" t="s">
        <v>4</v>
      </c>
    </row>
    <row r="3" spans="1:8" ht="20.399999999999999" x14ac:dyDescent="0.7">
      <c r="B3" s="111" t="s">
        <v>157</v>
      </c>
      <c r="E3" s="2"/>
    </row>
    <row r="4" spans="1:8" x14ac:dyDescent="0.3">
      <c r="B4" s="33" t="s">
        <v>0</v>
      </c>
      <c r="C4" s="2"/>
      <c r="D4" s="2"/>
      <c r="E4" s="2"/>
    </row>
    <row r="5" spans="1:8" x14ac:dyDescent="0.3">
      <c r="B5" s="80" t="s">
        <v>106</v>
      </c>
      <c r="C5" s="2"/>
      <c r="D5" s="2"/>
      <c r="E5" s="2"/>
    </row>
    <row r="6" spans="1:8" x14ac:dyDescent="0.3">
      <c r="B6" s="33" t="s">
        <v>15</v>
      </c>
      <c r="C6" s="2"/>
      <c r="D6" s="2"/>
      <c r="E6" s="2"/>
    </row>
    <row r="7" spans="1:8" x14ac:dyDescent="0.3">
      <c r="B7" s="110" t="s">
        <v>158</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57.6" x14ac:dyDescent="0.3">
      <c r="A11" s="44">
        <v>1</v>
      </c>
      <c r="B11" s="114" t="s">
        <v>159</v>
      </c>
      <c r="C11" s="115" t="s">
        <v>160</v>
      </c>
      <c r="D11" s="116" t="s">
        <v>161</v>
      </c>
      <c r="E11" s="114" t="s">
        <v>162</v>
      </c>
      <c r="F11" s="117" t="s">
        <v>163</v>
      </c>
      <c r="G11" s="114" t="s">
        <v>164</v>
      </c>
      <c r="H11" s="116" t="s">
        <v>165</v>
      </c>
    </row>
    <row r="12" spans="1:8" ht="57.6" x14ac:dyDescent="0.3">
      <c r="A12" s="44">
        <v>2</v>
      </c>
      <c r="B12" s="114" t="s">
        <v>166</v>
      </c>
      <c r="C12" s="115" t="s">
        <v>160</v>
      </c>
      <c r="D12" s="116" t="s">
        <v>161</v>
      </c>
      <c r="E12" s="114" t="s">
        <v>167</v>
      </c>
      <c r="F12" s="118" t="s">
        <v>168</v>
      </c>
      <c r="G12" s="114" t="s">
        <v>164</v>
      </c>
      <c r="H12" s="116" t="s">
        <v>165</v>
      </c>
    </row>
    <row r="13" spans="1:8" ht="72" x14ac:dyDescent="0.3">
      <c r="A13" s="44">
        <v>3</v>
      </c>
      <c r="B13" s="114" t="s">
        <v>169</v>
      </c>
      <c r="C13" s="115" t="s">
        <v>160</v>
      </c>
      <c r="D13" s="116" t="s">
        <v>161</v>
      </c>
      <c r="E13" s="114" t="s">
        <v>170</v>
      </c>
      <c r="F13" s="118" t="s">
        <v>171</v>
      </c>
      <c r="G13" s="114" t="s">
        <v>164</v>
      </c>
      <c r="H13" s="116" t="s">
        <v>165</v>
      </c>
    </row>
    <row r="14" spans="1:8" ht="72" x14ac:dyDescent="0.3">
      <c r="A14" s="44">
        <v>4</v>
      </c>
      <c r="B14" s="114" t="s">
        <v>172</v>
      </c>
      <c r="C14" s="115" t="s">
        <v>173</v>
      </c>
      <c r="D14" s="116" t="s">
        <v>161</v>
      </c>
      <c r="E14" s="114" t="s">
        <v>174</v>
      </c>
      <c r="F14" s="118" t="s">
        <v>175</v>
      </c>
      <c r="G14" s="114" t="s">
        <v>164</v>
      </c>
      <c r="H14" s="116"/>
    </row>
    <row r="15" spans="1:8" ht="72" x14ac:dyDescent="0.3">
      <c r="A15" s="44">
        <v>5</v>
      </c>
      <c r="B15" s="114" t="s">
        <v>176</v>
      </c>
      <c r="C15" s="115" t="s">
        <v>173</v>
      </c>
      <c r="D15" s="116" t="s">
        <v>161</v>
      </c>
      <c r="E15" s="114" t="s">
        <v>177</v>
      </c>
      <c r="F15" s="118" t="s">
        <v>178</v>
      </c>
      <c r="G15" s="114" t="s">
        <v>164</v>
      </c>
      <c r="H15" s="116"/>
    </row>
    <row r="16" spans="1:8" ht="72" x14ac:dyDescent="0.3">
      <c r="A16" s="44">
        <v>6</v>
      </c>
      <c r="B16" s="114" t="s">
        <v>179</v>
      </c>
      <c r="C16" s="115" t="s">
        <v>173</v>
      </c>
      <c r="D16" s="116" t="s">
        <v>161</v>
      </c>
      <c r="E16" s="114" t="s">
        <v>180</v>
      </c>
      <c r="F16" s="114" t="s">
        <v>181</v>
      </c>
      <c r="G16" s="114" t="s">
        <v>182</v>
      </c>
      <c r="H16" s="114" t="s">
        <v>183</v>
      </c>
    </row>
    <row r="17" spans="1:8" ht="72" x14ac:dyDescent="0.3">
      <c r="A17" s="44">
        <v>7</v>
      </c>
      <c r="B17" s="114" t="s">
        <v>184</v>
      </c>
      <c r="C17" s="115" t="s">
        <v>173</v>
      </c>
      <c r="D17" s="116" t="s">
        <v>161</v>
      </c>
      <c r="E17" s="114" t="s">
        <v>185</v>
      </c>
      <c r="F17" s="117" t="s">
        <v>186</v>
      </c>
      <c r="G17" s="114" t="s">
        <v>187</v>
      </c>
      <c r="H17" s="116"/>
    </row>
    <row r="18" spans="1:8" ht="72" x14ac:dyDescent="0.3">
      <c r="A18" s="44">
        <v>8</v>
      </c>
      <c r="B18" s="114" t="s">
        <v>188</v>
      </c>
      <c r="C18" s="115" t="s">
        <v>173</v>
      </c>
      <c r="D18" s="116" t="s">
        <v>161</v>
      </c>
      <c r="E18" s="114" t="s">
        <v>189</v>
      </c>
      <c r="F18" s="118" t="s">
        <v>190</v>
      </c>
      <c r="G18" s="114" t="s">
        <v>164</v>
      </c>
      <c r="H18" s="116"/>
    </row>
    <row r="19" spans="1:8" ht="72" x14ac:dyDescent="0.3">
      <c r="A19" s="44">
        <v>9</v>
      </c>
      <c r="B19" s="114" t="s">
        <v>191</v>
      </c>
      <c r="C19" s="115" t="s">
        <v>173</v>
      </c>
      <c r="D19" s="116" t="s">
        <v>161</v>
      </c>
      <c r="E19" s="114" t="s">
        <v>192</v>
      </c>
      <c r="F19" s="119" t="s">
        <v>193</v>
      </c>
      <c r="G19" s="114" t="s">
        <v>194</v>
      </c>
      <c r="H19" s="115"/>
    </row>
    <row r="20" spans="1:8" ht="72" x14ac:dyDescent="0.3">
      <c r="A20" s="44">
        <v>10</v>
      </c>
      <c r="B20" s="114" t="s">
        <v>195</v>
      </c>
      <c r="C20" s="115" t="s">
        <v>196</v>
      </c>
      <c r="D20" s="116" t="s">
        <v>161</v>
      </c>
      <c r="E20" s="114" t="s">
        <v>197</v>
      </c>
      <c r="F20" s="118" t="s">
        <v>198</v>
      </c>
      <c r="G20" s="114" t="s">
        <v>199</v>
      </c>
      <c r="H20" s="116" t="s">
        <v>165</v>
      </c>
    </row>
    <row r="21" spans="1:8" ht="72" x14ac:dyDescent="0.3">
      <c r="A21" s="44">
        <v>11</v>
      </c>
      <c r="B21" s="114" t="s">
        <v>200</v>
      </c>
      <c r="C21" s="115" t="s">
        <v>196</v>
      </c>
      <c r="D21" s="116" t="s">
        <v>161</v>
      </c>
      <c r="E21" s="114" t="s">
        <v>201</v>
      </c>
      <c r="F21" s="118" t="s">
        <v>202</v>
      </c>
      <c r="G21" s="114" t="s">
        <v>199</v>
      </c>
      <c r="H21" s="116" t="s">
        <v>165</v>
      </c>
    </row>
    <row r="22" spans="1:8" ht="72" x14ac:dyDescent="0.3">
      <c r="A22" s="44">
        <v>12</v>
      </c>
      <c r="B22" s="114" t="s">
        <v>203</v>
      </c>
      <c r="C22" s="115" t="s">
        <v>196</v>
      </c>
      <c r="D22" s="116" t="s">
        <v>161</v>
      </c>
      <c r="E22" s="114" t="s">
        <v>204</v>
      </c>
      <c r="F22" s="118" t="s">
        <v>205</v>
      </c>
      <c r="G22" s="114" t="s">
        <v>199</v>
      </c>
      <c r="H22" s="116"/>
    </row>
    <row r="23" spans="1:8" ht="72" x14ac:dyDescent="0.3">
      <c r="A23" s="44">
        <v>13</v>
      </c>
      <c r="B23" s="114" t="s">
        <v>206</v>
      </c>
      <c r="C23" s="115" t="s">
        <v>196</v>
      </c>
      <c r="D23" s="116" t="s">
        <v>161</v>
      </c>
      <c r="E23" s="114" t="s">
        <v>207</v>
      </c>
      <c r="F23" s="114" t="s">
        <v>181</v>
      </c>
      <c r="G23" s="114" t="s">
        <v>208</v>
      </c>
      <c r="H23" s="116"/>
    </row>
    <row r="24" spans="1:8" ht="57.6" x14ac:dyDescent="0.3">
      <c r="A24" s="44">
        <v>14</v>
      </c>
      <c r="B24" s="117" t="s">
        <v>209</v>
      </c>
      <c r="C24" s="115" t="s">
        <v>210</v>
      </c>
      <c r="D24" s="116" t="s">
        <v>161</v>
      </c>
      <c r="E24" s="114" t="s">
        <v>211</v>
      </c>
      <c r="F24" s="118" t="s">
        <v>212</v>
      </c>
      <c r="G24" s="114" t="s">
        <v>164</v>
      </c>
      <c r="H24" s="114" t="s">
        <v>213</v>
      </c>
    </row>
    <row r="25" spans="1:8" ht="57.6" x14ac:dyDescent="0.3">
      <c r="A25" s="44">
        <v>15</v>
      </c>
      <c r="B25" s="114" t="s">
        <v>214</v>
      </c>
      <c r="C25" s="115" t="s">
        <v>210</v>
      </c>
      <c r="D25" s="116" t="s">
        <v>161</v>
      </c>
      <c r="E25" s="114" t="s">
        <v>215</v>
      </c>
      <c r="F25" s="118" t="s">
        <v>216</v>
      </c>
      <c r="G25" s="114" t="s">
        <v>164</v>
      </c>
      <c r="H25" s="114" t="s">
        <v>213</v>
      </c>
    </row>
    <row r="26" spans="1:8" ht="57.6" x14ac:dyDescent="0.3">
      <c r="A26" s="44">
        <v>16</v>
      </c>
      <c r="B26" s="114" t="s">
        <v>217</v>
      </c>
      <c r="C26" s="115" t="s">
        <v>210</v>
      </c>
      <c r="D26" s="116" t="s">
        <v>161</v>
      </c>
      <c r="E26" s="114" t="s">
        <v>218</v>
      </c>
      <c r="F26" s="118" t="s">
        <v>219</v>
      </c>
      <c r="G26" s="114" t="s">
        <v>199</v>
      </c>
      <c r="H26" s="114" t="s">
        <v>220</v>
      </c>
    </row>
    <row r="27" spans="1:8" ht="57.6" x14ac:dyDescent="0.3">
      <c r="A27" s="44">
        <v>17</v>
      </c>
      <c r="B27" s="114" t="s">
        <v>221</v>
      </c>
      <c r="C27" s="115" t="s">
        <v>210</v>
      </c>
      <c r="D27" s="116" t="s">
        <v>161</v>
      </c>
      <c r="E27" s="114" t="s">
        <v>222</v>
      </c>
      <c r="F27" s="118" t="s">
        <v>223</v>
      </c>
      <c r="G27" s="114" t="s">
        <v>187</v>
      </c>
      <c r="H27" s="116"/>
    </row>
    <row r="28" spans="1:8" ht="57.6" x14ac:dyDescent="0.3">
      <c r="A28" s="44">
        <v>18</v>
      </c>
      <c r="B28" s="114" t="s">
        <v>224</v>
      </c>
      <c r="C28" s="115" t="s">
        <v>210</v>
      </c>
      <c r="D28" s="116" t="s">
        <v>161</v>
      </c>
      <c r="E28" s="114" t="s">
        <v>225</v>
      </c>
      <c r="F28" s="118" t="s">
        <v>226</v>
      </c>
      <c r="G28" s="114" t="s">
        <v>164</v>
      </c>
      <c r="H28" s="114" t="s">
        <v>227</v>
      </c>
    </row>
    <row r="29" spans="1:8" ht="57.6" x14ac:dyDescent="0.3">
      <c r="A29" s="44">
        <v>19</v>
      </c>
      <c r="B29" s="114" t="s">
        <v>228</v>
      </c>
      <c r="C29" s="115" t="s">
        <v>210</v>
      </c>
      <c r="D29" s="116" t="s">
        <v>161</v>
      </c>
      <c r="E29" s="114" t="s">
        <v>229</v>
      </c>
      <c r="F29" s="118" t="s">
        <v>230</v>
      </c>
      <c r="G29" s="114" t="s">
        <v>208</v>
      </c>
      <c r="H29" s="116"/>
    </row>
    <row r="30" spans="1:8" ht="57.6" x14ac:dyDescent="0.3">
      <c r="A30" s="44">
        <v>20</v>
      </c>
      <c r="B30" s="114" t="s">
        <v>231</v>
      </c>
      <c r="C30" s="115" t="s">
        <v>210</v>
      </c>
      <c r="D30" s="116" t="s">
        <v>161</v>
      </c>
      <c r="E30" s="114" t="s">
        <v>232</v>
      </c>
      <c r="F30" s="118" t="s">
        <v>233</v>
      </c>
      <c r="G30" s="114" t="s">
        <v>187</v>
      </c>
      <c r="H30" s="116"/>
    </row>
    <row r="31" spans="1:8" ht="57.6" x14ac:dyDescent="0.3">
      <c r="A31" s="44">
        <v>21</v>
      </c>
      <c r="B31" s="114" t="s">
        <v>234</v>
      </c>
      <c r="C31" s="115" t="s">
        <v>235</v>
      </c>
      <c r="D31" s="116" t="s">
        <v>161</v>
      </c>
      <c r="E31" s="114" t="s">
        <v>236</v>
      </c>
      <c r="F31" s="118" t="s">
        <v>237</v>
      </c>
      <c r="G31" s="114" t="s">
        <v>238</v>
      </c>
      <c r="H31" s="115"/>
    </row>
    <row r="32" spans="1:8" ht="57.6" x14ac:dyDescent="0.3">
      <c r="A32" s="44">
        <v>22</v>
      </c>
      <c r="B32" s="114" t="s">
        <v>239</v>
      </c>
      <c r="C32" s="115" t="s">
        <v>235</v>
      </c>
      <c r="D32" s="116" t="s">
        <v>161</v>
      </c>
      <c r="E32" s="114" t="s">
        <v>240</v>
      </c>
      <c r="F32" s="118" t="s">
        <v>241</v>
      </c>
      <c r="G32" s="114" t="s">
        <v>242</v>
      </c>
      <c r="H32" s="116"/>
    </row>
    <row r="33" spans="1:8" ht="86.4" x14ac:dyDescent="0.3">
      <c r="A33" s="44">
        <v>23</v>
      </c>
      <c r="B33" s="120" t="s">
        <v>152</v>
      </c>
      <c r="C33" s="120" t="s">
        <v>243</v>
      </c>
      <c r="D33" s="121" t="s">
        <v>244</v>
      </c>
      <c r="E33" s="120" t="s">
        <v>245</v>
      </c>
      <c r="F33" s="120" t="s">
        <v>246</v>
      </c>
      <c r="G33" s="121" t="s">
        <v>247</v>
      </c>
      <c r="H33" s="122"/>
    </row>
    <row r="34" spans="1:8" ht="72" x14ac:dyDescent="0.3">
      <c r="A34" s="44">
        <v>24</v>
      </c>
      <c r="B34" s="115" t="s">
        <v>248</v>
      </c>
      <c r="C34" s="115" t="s">
        <v>173</v>
      </c>
      <c r="D34" s="116" t="s">
        <v>161</v>
      </c>
      <c r="E34" s="115" t="s">
        <v>249</v>
      </c>
      <c r="F34" s="115" t="s">
        <v>250</v>
      </c>
      <c r="G34" s="116" t="s">
        <v>251</v>
      </c>
      <c r="H34" s="122"/>
    </row>
    <row r="35" spans="1:8" ht="57.6" x14ac:dyDescent="0.3">
      <c r="A35" s="44">
        <v>25</v>
      </c>
      <c r="B35" s="115" t="s">
        <v>252</v>
      </c>
      <c r="C35" s="115" t="s">
        <v>235</v>
      </c>
      <c r="D35" s="116" t="s">
        <v>161</v>
      </c>
      <c r="E35" s="115" t="s">
        <v>253</v>
      </c>
      <c r="F35" s="123">
        <v>891014</v>
      </c>
      <c r="G35" s="116" t="s">
        <v>254</v>
      </c>
      <c r="H35" s="12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60" zoomScaleNormal="60" workbookViewId="0">
      <pane ySplit="10" topLeftCell="A37" activePane="bottomLeft" state="frozen"/>
      <selection pane="bottomLeft" activeCell="E49" sqref="E49"/>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57" t="s">
        <v>46</v>
      </c>
      <c r="C1" s="157"/>
      <c r="D1" s="157"/>
      <c r="E1" s="157"/>
      <c r="F1" s="157"/>
      <c r="G1" s="157"/>
      <c r="H1" s="157"/>
    </row>
    <row r="2" spans="1:8" x14ac:dyDescent="0.3">
      <c r="B2" s="33" t="s">
        <v>4</v>
      </c>
    </row>
    <row r="3" spans="1:8" ht="20.399999999999999" x14ac:dyDescent="0.7">
      <c r="B3" s="111" t="s">
        <v>356</v>
      </c>
      <c r="E3" s="2"/>
    </row>
    <row r="4" spans="1:8" x14ac:dyDescent="0.3">
      <c r="B4" s="33" t="s">
        <v>0</v>
      </c>
      <c r="C4" s="2"/>
      <c r="D4" s="2"/>
      <c r="E4" s="2"/>
    </row>
    <row r="5" spans="1:8" x14ac:dyDescent="0.3">
      <c r="B5" s="80" t="s">
        <v>106</v>
      </c>
      <c r="C5" s="2"/>
      <c r="D5" s="2"/>
      <c r="E5" s="2"/>
    </row>
    <row r="6" spans="1:8" x14ac:dyDescent="0.3">
      <c r="B6" s="33" t="s">
        <v>15</v>
      </c>
      <c r="C6" s="2"/>
      <c r="D6" s="2"/>
      <c r="E6" s="2"/>
    </row>
    <row r="7" spans="1:8" x14ac:dyDescent="0.3">
      <c r="B7" s="110" t="s">
        <v>158</v>
      </c>
      <c r="C7" s="2"/>
      <c r="D7" s="2"/>
      <c r="E7" s="2"/>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75" x14ac:dyDescent="0.3">
      <c r="A11" s="44">
        <v>1</v>
      </c>
      <c r="B11" s="106" t="s">
        <v>255</v>
      </c>
      <c r="C11" s="112" t="s">
        <v>256</v>
      </c>
      <c r="D11" s="113" t="s">
        <v>161</v>
      </c>
      <c r="E11" s="106" t="s">
        <v>162</v>
      </c>
      <c r="F11" s="107" t="s">
        <v>257</v>
      </c>
      <c r="G11" s="106" t="s">
        <v>164</v>
      </c>
      <c r="H11" s="113"/>
    </row>
    <row r="12" spans="1:8" ht="75" x14ac:dyDescent="0.3">
      <c r="A12" s="44">
        <v>2</v>
      </c>
      <c r="B12" s="106" t="s">
        <v>258</v>
      </c>
      <c r="C12" s="112" t="s">
        <v>256</v>
      </c>
      <c r="D12" s="113" t="s">
        <v>161</v>
      </c>
      <c r="E12" s="106" t="s">
        <v>167</v>
      </c>
      <c r="F12" s="108" t="s">
        <v>259</v>
      </c>
      <c r="G12" s="106" t="s">
        <v>164</v>
      </c>
      <c r="H12" s="113"/>
    </row>
    <row r="13" spans="1:8" ht="75" x14ac:dyDescent="0.3">
      <c r="A13" s="44">
        <v>3</v>
      </c>
      <c r="B13" s="106" t="s">
        <v>260</v>
      </c>
      <c r="C13" s="112" t="s">
        <v>256</v>
      </c>
      <c r="D13" s="113" t="s">
        <v>161</v>
      </c>
      <c r="E13" s="106" t="s">
        <v>261</v>
      </c>
      <c r="F13" s="108" t="s">
        <v>262</v>
      </c>
      <c r="G13" s="106" t="s">
        <v>263</v>
      </c>
      <c r="H13" s="112" t="s">
        <v>165</v>
      </c>
    </row>
    <row r="14" spans="1:8" ht="75" x14ac:dyDescent="0.3">
      <c r="A14" s="44">
        <v>4</v>
      </c>
      <c r="B14" s="106" t="s">
        <v>264</v>
      </c>
      <c r="C14" s="112" t="s">
        <v>265</v>
      </c>
      <c r="D14" s="113" t="s">
        <v>161</v>
      </c>
      <c r="E14" s="107" t="s">
        <v>266</v>
      </c>
      <c r="F14" s="108" t="s">
        <v>267</v>
      </c>
      <c r="G14" s="106" t="s">
        <v>268</v>
      </c>
      <c r="H14" s="106" t="s">
        <v>269</v>
      </c>
    </row>
    <row r="15" spans="1:8" ht="75" x14ac:dyDescent="0.3">
      <c r="A15" s="44">
        <v>5</v>
      </c>
      <c r="B15" s="106" t="s">
        <v>270</v>
      </c>
      <c r="C15" s="112" t="s">
        <v>265</v>
      </c>
      <c r="D15" s="113" t="s">
        <v>161</v>
      </c>
      <c r="E15" s="106" t="s">
        <v>271</v>
      </c>
      <c r="F15" s="108" t="s">
        <v>272</v>
      </c>
      <c r="G15" s="106" t="s">
        <v>273</v>
      </c>
      <c r="H15" s="113"/>
    </row>
    <row r="16" spans="1:8" ht="75" x14ac:dyDescent="0.3">
      <c r="A16" s="44">
        <v>6</v>
      </c>
      <c r="B16" s="106" t="s">
        <v>274</v>
      </c>
      <c r="C16" s="112" t="s">
        <v>265</v>
      </c>
      <c r="D16" s="113" t="s">
        <v>161</v>
      </c>
      <c r="E16" s="106" t="s">
        <v>275</v>
      </c>
      <c r="F16" s="108" t="s">
        <v>276</v>
      </c>
      <c r="G16" s="106" t="s">
        <v>277</v>
      </c>
      <c r="H16" s="106" t="s">
        <v>278</v>
      </c>
    </row>
    <row r="17" spans="1:8" ht="75" x14ac:dyDescent="0.3">
      <c r="A17" s="44">
        <v>7</v>
      </c>
      <c r="B17" s="106" t="s">
        <v>279</v>
      </c>
      <c r="C17" s="112" t="s">
        <v>265</v>
      </c>
      <c r="D17" s="113" t="s">
        <v>161</v>
      </c>
      <c r="E17" s="106" t="s">
        <v>280</v>
      </c>
      <c r="F17" s="108" t="s">
        <v>281</v>
      </c>
      <c r="G17" s="113"/>
      <c r="H17" s="113"/>
    </row>
    <row r="18" spans="1:8" ht="90" x14ac:dyDescent="0.3">
      <c r="A18" s="44">
        <v>8</v>
      </c>
      <c r="B18" s="106" t="s">
        <v>282</v>
      </c>
      <c r="C18" s="112" t="s">
        <v>283</v>
      </c>
      <c r="D18" s="113" t="s">
        <v>161</v>
      </c>
      <c r="E18" s="106" t="s">
        <v>284</v>
      </c>
      <c r="F18" s="108" t="s">
        <v>285</v>
      </c>
      <c r="G18" s="106" t="s">
        <v>286</v>
      </c>
      <c r="H18" s="106" t="s">
        <v>287</v>
      </c>
    </row>
    <row r="19" spans="1:8" ht="90" x14ac:dyDescent="0.3">
      <c r="A19" s="44">
        <v>9</v>
      </c>
      <c r="B19" s="106" t="s">
        <v>288</v>
      </c>
      <c r="C19" s="112" t="s">
        <v>283</v>
      </c>
      <c r="D19" s="113" t="s">
        <v>161</v>
      </c>
      <c r="E19" s="106" t="s">
        <v>289</v>
      </c>
      <c r="F19" s="108" t="s">
        <v>290</v>
      </c>
      <c r="G19" s="106" t="s">
        <v>286</v>
      </c>
      <c r="H19" s="112"/>
    </row>
    <row r="20" spans="1:8" ht="90" x14ac:dyDescent="0.3">
      <c r="A20" s="44">
        <v>10</v>
      </c>
      <c r="B20" s="106" t="s">
        <v>291</v>
      </c>
      <c r="C20" s="112" t="s">
        <v>283</v>
      </c>
      <c r="D20" s="113" t="s">
        <v>161</v>
      </c>
      <c r="E20" s="106" t="s">
        <v>292</v>
      </c>
      <c r="F20" s="108" t="s">
        <v>293</v>
      </c>
      <c r="G20" s="106" t="s">
        <v>164</v>
      </c>
      <c r="H20" s="113" t="s">
        <v>165</v>
      </c>
    </row>
    <row r="21" spans="1:8" ht="60" x14ac:dyDescent="0.3">
      <c r="A21" s="44">
        <v>11</v>
      </c>
      <c r="B21" s="106" t="s">
        <v>294</v>
      </c>
      <c r="C21" s="112" t="s">
        <v>295</v>
      </c>
      <c r="D21" s="113" t="s">
        <v>161</v>
      </c>
      <c r="E21" s="107" t="s">
        <v>296</v>
      </c>
      <c r="F21" s="108" t="s">
        <v>297</v>
      </c>
      <c r="G21" s="106" t="s">
        <v>298</v>
      </c>
      <c r="H21" s="106" t="s">
        <v>299</v>
      </c>
    </row>
    <row r="22" spans="1:8" ht="60" x14ac:dyDescent="0.3">
      <c r="A22" s="44">
        <v>12</v>
      </c>
      <c r="B22" s="106" t="s">
        <v>300</v>
      </c>
      <c r="C22" s="112" t="s">
        <v>295</v>
      </c>
      <c r="D22" s="113" t="s">
        <v>161</v>
      </c>
      <c r="E22" s="106" t="s">
        <v>301</v>
      </c>
      <c r="F22" s="108" t="s">
        <v>302</v>
      </c>
      <c r="G22" s="106" t="s">
        <v>303</v>
      </c>
      <c r="H22" s="113" t="s">
        <v>165</v>
      </c>
    </row>
    <row r="23" spans="1:8" ht="60" x14ac:dyDescent="0.3">
      <c r="A23" s="44">
        <v>13</v>
      </c>
      <c r="B23" s="106" t="s">
        <v>304</v>
      </c>
      <c r="C23" s="112" t="s">
        <v>295</v>
      </c>
      <c r="D23" s="113" t="s">
        <v>161</v>
      </c>
      <c r="E23" s="106" t="s">
        <v>305</v>
      </c>
      <c r="F23" s="109" t="s">
        <v>306</v>
      </c>
      <c r="G23" s="106" t="s">
        <v>194</v>
      </c>
      <c r="H23" s="113"/>
    </row>
    <row r="24" spans="1:8" ht="90" x14ac:dyDescent="0.3">
      <c r="A24" s="44">
        <v>14</v>
      </c>
      <c r="B24" s="106" t="s">
        <v>307</v>
      </c>
      <c r="C24" s="112" t="s">
        <v>308</v>
      </c>
      <c r="D24" s="113" t="s">
        <v>161</v>
      </c>
      <c r="E24" s="106" t="s">
        <v>309</v>
      </c>
      <c r="F24" s="108" t="s">
        <v>181</v>
      </c>
      <c r="G24" s="106" t="s">
        <v>310</v>
      </c>
      <c r="H24" s="113"/>
    </row>
    <row r="25" spans="1:8" ht="60" x14ac:dyDescent="0.3">
      <c r="A25" s="44">
        <v>15</v>
      </c>
      <c r="B25" s="106" t="s">
        <v>311</v>
      </c>
      <c r="C25" s="112" t="s">
        <v>308</v>
      </c>
      <c r="D25" s="113" t="s">
        <v>161</v>
      </c>
      <c r="E25" s="106" t="s">
        <v>312</v>
      </c>
      <c r="F25" s="108" t="s">
        <v>313</v>
      </c>
      <c r="G25" s="106" t="s">
        <v>314</v>
      </c>
      <c r="H25" s="112"/>
    </row>
    <row r="26" spans="1:8" ht="60" x14ac:dyDescent="0.3">
      <c r="A26" s="44">
        <v>16</v>
      </c>
      <c r="B26" s="106" t="s">
        <v>315</v>
      </c>
      <c r="C26" s="112" t="s">
        <v>308</v>
      </c>
      <c r="D26" s="113" t="s">
        <v>161</v>
      </c>
      <c r="E26" s="106" t="s">
        <v>316</v>
      </c>
      <c r="F26" s="106" t="s">
        <v>317</v>
      </c>
      <c r="G26" s="106" t="s">
        <v>318</v>
      </c>
      <c r="H26" s="113"/>
    </row>
    <row r="27" spans="1:8" ht="60" x14ac:dyDescent="0.3">
      <c r="A27" s="44">
        <v>17</v>
      </c>
      <c r="B27" s="106" t="s">
        <v>319</v>
      </c>
      <c r="C27" s="112" t="s">
        <v>308</v>
      </c>
      <c r="D27" s="113" t="s">
        <v>161</v>
      </c>
      <c r="E27" s="106" t="s">
        <v>320</v>
      </c>
      <c r="F27" s="106" t="s">
        <v>321</v>
      </c>
      <c r="G27" s="106" t="s">
        <v>322</v>
      </c>
      <c r="H27" s="113"/>
    </row>
    <row r="28" spans="1:8" ht="60" x14ac:dyDescent="0.3">
      <c r="A28" s="44">
        <v>18</v>
      </c>
      <c r="B28" s="106" t="s">
        <v>323</v>
      </c>
      <c r="C28" s="112" t="s">
        <v>308</v>
      </c>
      <c r="D28" s="113" t="s">
        <v>161</v>
      </c>
      <c r="E28" s="106" t="s">
        <v>324</v>
      </c>
      <c r="F28" s="106" t="s">
        <v>325</v>
      </c>
      <c r="G28" s="106" t="s">
        <v>326</v>
      </c>
      <c r="H28" s="106" t="s">
        <v>327</v>
      </c>
    </row>
    <row r="29" spans="1:8" ht="75" x14ac:dyDescent="0.3">
      <c r="A29" s="44">
        <v>19</v>
      </c>
      <c r="B29" s="106" t="s">
        <v>328</v>
      </c>
      <c r="C29" s="112" t="s">
        <v>329</v>
      </c>
      <c r="D29" s="113" t="s">
        <v>161</v>
      </c>
      <c r="E29" s="107" t="s">
        <v>330</v>
      </c>
      <c r="F29" s="106" t="s">
        <v>331</v>
      </c>
      <c r="G29" s="106" t="s">
        <v>303</v>
      </c>
      <c r="H29" s="113"/>
    </row>
    <row r="30" spans="1:8" ht="75" x14ac:dyDescent="0.3">
      <c r="A30" s="44">
        <v>20</v>
      </c>
      <c r="B30" s="106" t="s">
        <v>332</v>
      </c>
      <c r="C30" s="112" t="s">
        <v>329</v>
      </c>
      <c r="D30" s="113" t="s">
        <v>161</v>
      </c>
      <c r="E30" s="106" t="s">
        <v>333</v>
      </c>
      <c r="F30" s="106" t="s">
        <v>334</v>
      </c>
      <c r="G30" s="106" t="s">
        <v>164</v>
      </c>
      <c r="H30" s="113"/>
    </row>
    <row r="31" spans="1:8" ht="75" x14ac:dyDescent="0.3">
      <c r="A31" s="44">
        <v>21</v>
      </c>
      <c r="B31" s="106" t="s">
        <v>335</v>
      </c>
      <c r="C31" s="112" t="s">
        <v>329</v>
      </c>
      <c r="D31" s="113" t="s">
        <v>161</v>
      </c>
      <c r="E31" s="106" t="s">
        <v>336</v>
      </c>
      <c r="F31" s="106" t="s">
        <v>334</v>
      </c>
      <c r="G31" s="106" t="s">
        <v>337</v>
      </c>
      <c r="H31" s="112"/>
    </row>
    <row r="32" spans="1:8" ht="75" x14ac:dyDescent="0.3">
      <c r="A32" s="44">
        <v>22</v>
      </c>
      <c r="B32" s="106" t="s">
        <v>338</v>
      </c>
      <c r="C32" s="112" t="s">
        <v>329</v>
      </c>
      <c r="D32" s="113" t="s">
        <v>161</v>
      </c>
      <c r="E32" s="106" t="s">
        <v>339</v>
      </c>
      <c r="F32" s="108" t="s">
        <v>340</v>
      </c>
      <c r="G32" s="113"/>
      <c r="H32" s="113"/>
    </row>
    <row r="33" spans="1:8" ht="75" x14ac:dyDescent="0.3">
      <c r="A33" s="44">
        <v>23</v>
      </c>
      <c r="B33" s="106" t="s">
        <v>341</v>
      </c>
      <c r="C33" s="112" t="s">
        <v>329</v>
      </c>
      <c r="D33" s="113" t="s">
        <v>161</v>
      </c>
      <c r="E33" s="106" t="s">
        <v>342</v>
      </c>
      <c r="F33" s="108" t="s">
        <v>343</v>
      </c>
      <c r="G33" s="106" t="s">
        <v>286</v>
      </c>
      <c r="H33" s="113"/>
    </row>
    <row r="34" spans="1:8" ht="57.6" x14ac:dyDescent="0.3">
      <c r="A34" s="44">
        <v>24</v>
      </c>
      <c r="B34" s="124" t="s">
        <v>344</v>
      </c>
      <c r="C34" s="120" t="s">
        <v>329</v>
      </c>
      <c r="D34" s="121" t="s">
        <v>161</v>
      </c>
      <c r="E34" s="124" t="s">
        <v>345</v>
      </c>
      <c r="F34" s="125" t="s">
        <v>346</v>
      </c>
      <c r="G34" s="124" t="s">
        <v>286</v>
      </c>
      <c r="H34" s="121"/>
    </row>
    <row r="35" spans="1:8" ht="57.6" x14ac:dyDescent="0.3">
      <c r="A35" s="44">
        <v>25</v>
      </c>
      <c r="B35" s="124" t="s">
        <v>347</v>
      </c>
      <c r="C35" s="120" t="s">
        <v>348</v>
      </c>
      <c r="D35" s="121" t="s">
        <v>161</v>
      </c>
      <c r="E35" s="124" t="s">
        <v>236</v>
      </c>
      <c r="F35" s="125" t="s">
        <v>237</v>
      </c>
      <c r="G35" s="124" t="s">
        <v>238</v>
      </c>
      <c r="H35" s="121"/>
    </row>
    <row r="36" spans="1:8" ht="57.6" x14ac:dyDescent="0.3">
      <c r="A36" s="44">
        <v>26</v>
      </c>
      <c r="B36" s="124" t="s">
        <v>239</v>
      </c>
      <c r="C36" s="120" t="s">
        <v>348</v>
      </c>
      <c r="D36" s="121" t="s">
        <v>161</v>
      </c>
      <c r="E36" s="124" t="s">
        <v>240</v>
      </c>
      <c r="F36" s="125" t="s">
        <v>349</v>
      </c>
      <c r="G36" s="124" t="s">
        <v>242</v>
      </c>
      <c r="H36" s="121"/>
    </row>
    <row r="37" spans="1:8" ht="86.4" x14ac:dyDescent="0.3">
      <c r="A37" s="44">
        <v>27</v>
      </c>
      <c r="B37" s="120" t="s">
        <v>152</v>
      </c>
      <c r="C37" s="120" t="s">
        <v>243</v>
      </c>
      <c r="D37" s="121" t="s">
        <v>244</v>
      </c>
      <c r="E37" s="120" t="s">
        <v>245</v>
      </c>
      <c r="F37" s="120" t="s">
        <v>246</v>
      </c>
      <c r="G37" s="121" t="s">
        <v>247</v>
      </c>
      <c r="H37" s="120"/>
    </row>
    <row r="38" spans="1:8" ht="57.6" x14ac:dyDescent="0.3">
      <c r="A38" s="44">
        <v>28</v>
      </c>
      <c r="B38" s="120" t="s">
        <v>350</v>
      </c>
      <c r="C38" s="120" t="s">
        <v>329</v>
      </c>
      <c r="D38" s="121" t="s">
        <v>161</v>
      </c>
      <c r="E38" s="120" t="s">
        <v>351</v>
      </c>
      <c r="F38" s="126"/>
      <c r="G38" s="121"/>
      <c r="H38" s="121"/>
    </row>
    <row r="39" spans="1:8" ht="57.6" x14ac:dyDescent="0.3">
      <c r="A39" s="44">
        <v>29</v>
      </c>
      <c r="B39" s="120" t="s">
        <v>352</v>
      </c>
      <c r="C39" s="120" t="s">
        <v>265</v>
      </c>
      <c r="D39" s="121" t="s">
        <v>161</v>
      </c>
      <c r="E39" s="120"/>
      <c r="F39" s="120"/>
      <c r="G39" s="121"/>
      <c r="H39" s="121"/>
    </row>
    <row r="40" spans="1:8" ht="57.6" x14ac:dyDescent="0.3">
      <c r="A40" s="44">
        <v>30</v>
      </c>
      <c r="B40" s="120" t="s">
        <v>353</v>
      </c>
      <c r="C40" s="120" t="s">
        <v>265</v>
      </c>
      <c r="D40" s="121" t="s">
        <v>161</v>
      </c>
      <c r="E40" s="120"/>
      <c r="F40" s="120"/>
      <c r="G40" s="121"/>
      <c r="H40" s="121"/>
    </row>
    <row r="41" spans="1:8" ht="57.6" x14ac:dyDescent="0.3">
      <c r="A41" s="44">
        <v>31</v>
      </c>
      <c r="B41" s="120" t="s">
        <v>354</v>
      </c>
      <c r="C41" s="120" t="s">
        <v>355</v>
      </c>
      <c r="D41" s="121" t="s">
        <v>161</v>
      </c>
      <c r="E41" s="120"/>
      <c r="F41" s="120"/>
      <c r="G41" s="121"/>
      <c r="H41" s="121"/>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B1" zoomScale="60" zoomScaleNormal="60" workbookViewId="0">
      <pane ySplit="10" topLeftCell="A26" activePane="bottomLeft" state="frozen"/>
      <selection pane="bottomLeft" activeCell="F47" sqref="F47"/>
    </sheetView>
  </sheetViews>
  <sheetFormatPr defaultColWidth="9.109375" defaultRowHeight="14.4" x14ac:dyDescent="0.3"/>
  <cols>
    <col min="1" max="1" width="3.109375" style="1" bestFit="1" customWidth="1"/>
    <col min="2" max="7" width="50.6640625" style="1" customWidth="1"/>
    <col min="8" max="8" width="50.88671875" style="1" customWidth="1"/>
    <col min="9" max="16384" width="9.109375" style="1"/>
  </cols>
  <sheetData>
    <row r="1" spans="1:8" ht="29.4" thickBot="1" x14ac:dyDescent="0.35">
      <c r="B1" s="157" t="s">
        <v>47</v>
      </c>
      <c r="C1" s="157"/>
      <c r="D1" s="157"/>
      <c r="E1" s="157"/>
      <c r="F1" s="157"/>
      <c r="G1" s="157"/>
      <c r="H1" s="157"/>
    </row>
    <row r="2" spans="1:8" x14ac:dyDescent="0.3">
      <c r="B2" s="33" t="s">
        <v>4</v>
      </c>
      <c r="E2" s="16"/>
    </row>
    <row r="3" spans="1:8" ht="20.399999999999999" x14ac:dyDescent="0.7">
      <c r="B3" s="111" t="s">
        <v>413</v>
      </c>
      <c r="E3" s="42"/>
    </row>
    <row r="4" spans="1:8" x14ac:dyDescent="0.3">
      <c r="B4" s="33" t="s">
        <v>0</v>
      </c>
      <c r="C4" s="2"/>
      <c r="D4" s="2"/>
      <c r="E4" s="39"/>
    </row>
    <row r="5" spans="1:8" x14ac:dyDescent="0.3">
      <c r="B5" s="80" t="s">
        <v>106</v>
      </c>
      <c r="C5" s="2"/>
      <c r="D5" s="2"/>
      <c r="E5" s="43"/>
    </row>
    <row r="6" spans="1:8" x14ac:dyDescent="0.3">
      <c r="B6" s="33" t="s">
        <v>15</v>
      </c>
      <c r="C6" s="2"/>
      <c r="D6" s="2"/>
      <c r="E6" s="10"/>
    </row>
    <row r="7" spans="1:8" x14ac:dyDescent="0.3">
      <c r="B7" s="110" t="s">
        <v>158</v>
      </c>
      <c r="C7" s="2"/>
      <c r="D7" s="2"/>
      <c r="E7" s="43"/>
    </row>
    <row r="8" spans="1:8" x14ac:dyDescent="0.3">
      <c r="B8" s="10"/>
      <c r="C8" s="2"/>
      <c r="D8" s="2"/>
      <c r="E8" s="2"/>
    </row>
    <row r="9" spans="1:8" ht="18" x14ac:dyDescent="0.3">
      <c r="B9" s="5" t="s">
        <v>9</v>
      </c>
    </row>
    <row r="10" spans="1:8" x14ac:dyDescent="0.3">
      <c r="B10" s="33" t="s">
        <v>5</v>
      </c>
      <c r="C10" s="34" t="s">
        <v>16</v>
      </c>
      <c r="D10" s="35" t="s">
        <v>1</v>
      </c>
      <c r="E10" s="35" t="s">
        <v>3</v>
      </c>
      <c r="F10" s="35" t="s">
        <v>17</v>
      </c>
      <c r="G10" s="35" t="s">
        <v>2</v>
      </c>
      <c r="H10" s="35" t="s">
        <v>6</v>
      </c>
    </row>
    <row r="11" spans="1:8" ht="57.6" x14ac:dyDescent="0.3">
      <c r="A11" s="44">
        <v>1</v>
      </c>
      <c r="B11" s="114" t="s">
        <v>357</v>
      </c>
      <c r="C11" s="115" t="s">
        <v>358</v>
      </c>
      <c r="D11" s="116" t="s">
        <v>161</v>
      </c>
      <c r="E11" s="114" t="s">
        <v>162</v>
      </c>
      <c r="F11" s="117" t="s">
        <v>257</v>
      </c>
      <c r="G11" s="114" t="s">
        <v>164</v>
      </c>
      <c r="H11" s="116" t="s">
        <v>165</v>
      </c>
    </row>
    <row r="12" spans="1:8" ht="57.6" x14ac:dyDescent="0.3">
      <c r="A12" s="44">
        <v>2</v>
      </c>
      <c r="B12" s="114" t="s">
        <v>359</v>
      </c>
      <c r="C12" s="115" t="s">
        <v>358</v>
      </c>
      <c r="D12" s="116" t="s">
        <v>161</v>
      </c>
      <c r="E12" s="114" t="s">
        <v>167</v>
      </c>
      <c r="F12" s="118" t="s">
        <v>360</v>
      </c>
      <c r="G12" s="114" t="s">
        <v>164</v>
      </c>
      <c r="H12" s="116" t="s">
        <v>165</v>
      </c>
    </row>
    <row r="13" spans="1:8" ht="57.6" x14ac:dyDescent="0.3">
      <c r="A13" s="44">
        <v>3</v>
      </c>
      <c r="B13" s="114" t="s">
        <v>361</v>
      </c>
      <c r="C13" s="115" t="s">
        <v>358</v>
      </c>
      <c r="D13" s="116" t="s">
        <v>161</v>
      </c>
      <c r="E13" s="114" t="s">
        <v>362</v>
      </c>
      <c r="F13" s="118" t="s">
        <v>363</v>
      </c>
      <c r="G13" s="114" t="s">
        <v>164</v>
      </c>
      <c r="H13" s="115" t="s">
        <v>165</v>
      </c>
    </row>
    <row r="14" spans="1:8" ht="72" x14ac:dyDescent="0.3">
      <c r="A14" s="44">
        <v>4</v>
      </c>
      <c r="B14" s="114" t="s">
        <v>364</v>
      </c>
      <c r="C14" s="115" t="s">
        <v>365</v>
      </c>
      <c r="D14" s="116" t="s">
        <v>366</v>
      </c>
      <c r="E14" s="115"/>
      <c r="F14" s="118" t="s">
        <v>367</v>
      </c>
      <c r="G14" s="116"/>
      <c r="H14" s="116"/>
    </row>
    <row r="15" spans="1:8" ht="72" x14ac:dyDescent="0.3">
      <c r="A15" s="44">
        <v>5</v>
      </c>
      <c r="B15" s="114" t="s">
        <v>368</v>
      </c>
      <c r="C15" s="115" t="s">
        <v>365</v>
      </c>
      <c r="D15" s="116" t="s">
        <v>161</v>
      </c>
      <c r="E15" s="114" t="s">
        <v>369</v>
      </c>
      <c r="F15" s="118" t="s">
        <v>370</v>
      </c>
      <c r="G15" s="114" t="s">
        <v>164</v>
      </c>
      <c r="H15" s="116"/>
    </row>
    <row r="16" spans="1:8" ht="72" x14ac:dyDescent="0.3">
      <c r="A16" s="44">
        <v>6</v>
      </c>
      <c r="B16" s="114" t="s">
        <v>371</v>
      </c>
      <c r="C16" s="115" t="s">
        <v>365</v>
      </c>
      <c r="D16" s="116" t="s">
        <v>161</v>
      </c>
      <c r="E16" s="117" t="s">
        <v>372</v>
      </c>
      <c r="F16" s="118" t="s">
        <v>373</v>
      </c>
      <c r="G16" s="116"/>
      <c r="H16" s="116"/>
    </row>
    <row r="17" spans="1:8" ht="72" x14ac:dyDescent="0.3">
      <c r="A17" s="44">
        <v>7</v>
      </c>
      <c r="B17" s="114" t="s">
        <v>374</v>
      </c>
      <c r="C17" s="115" t="s">
        <v>365</v>
      </c>
      <c r="D17" s="116" t="s">
        <v>161</v>
      </c>
      <c r="E17" s="114" t="s">
        <v>375</v>
      </c>
      <c r="F17" s="118" t="s">
        <v>376</v>
      </c>
      <c r="G17" s="114" t="s">
        <v>377</v>
      </c>
      <c r="H17" s="116"/>
    </row>
    <row r="18" spans="1:8" ht="72" x14ac:dyDescent="0.3">
      <c r="A18" s="44">
        <v>8</v>
      </c>
      <c r="B18" s="114" t="s">
        <v>378</v>
      </c>
      <c r="C18" s="115" t="s">
        <v>365</v>
      </c>
      <c r="D18" s="116" t="s">
        <v>366</v>
      </c>
      <c r="E18" s="116"/>
      <c r="F18" s="118" t="s">
        <v>379</v>
      </c>
      <c r="G18" s="116"/>
      <c r="H18" s="116"/>
    </row>
    <row r="19" spans="1:8" ht="72" x14ac:dyDescent="0.3">
      <c r="A19" s="44">
        <v>9</v>
      </c>
      <c r="B19" s="114" t="s">
        <v>380</v>
      </c>
      <c r="C19" s="115" t="s">
        <v>365</v>
      </c>
      <c r="D19" s="116" t="s">
        <v>161</v>
      </c>
      <c r="E19" s="114" t="s">
        <v>381</v>
      </c>
      <c r="F19" s="118" t="s">
        <v>382</v>
      </c>
      <c r="G19" s="114" t="s">
        <v>377</v>
      </c>
      <c r="H19" s="115"/>
    </row>
    <row r="20" spans="1:8" ht="72" x14ac:dyDescent="0.3">
      <c r="A20" s="44">
        <v>10</v>
      </c>
      <c r="B20" s="114" t="s">
        <v>383</v>
      </c>
      <c r="C20" s="115" t="s">
        <v>384</v>
      </c>
      <c r="D20" s="116" t="s">
        <v>161</v>
      </c>
      <c r="E20" s="114" t="s">
        <v>385</v>
      </c>
      <c r="F20" s="118" t="s">
        <v>386</v>
      </c>
      <c r="G20" s="116"/>
      <c r="H20" s="116"/>
    </row>
    <row r="21" spans="1:8" ht="72" x14ac:dyDescent="0.3">
      <c r="A21" s="44">
        <v>11</v>
      </c>
      <c r="B21" s="114" t="s">
        <v>387</v>
      </c>
      <c r="C21" s="115" t="s">
        <v>384</v>
      </c>
      <c r="D21" s="116" t="s">
        <v>366</v>
      </c>
      <c r="E21" s="114" t="s">
        <v>388</v>
      </c>
      <c r="F21" s="118" t="s">
        <v>181</v>
      </c>
      <c r="G21" s="114" t="s">
        <v>164</v>
      </c>
      <c r="H21" s="114" t="s">
        <v>389</v>
      </c>
    </row>
    <row r="22" spans="1:8" ht="72" x14ac:dyDescent="0.3">
      <c r="A22" s="44">
        <v>12</v>
      </c>
      <c r="B22" s="114" t="s">
        <v>390</v>
      </c>
      <c r="C22" s="115" t="s">
        <v>384</v>
      </c>
      <c r="D22" s="116" t="s">
        <v>161</v>
      </c>
      <c r="E22" s="114" t="s">
        <v>388</v>
      </c>
      <c r="F22" s="118" t="s">
        <v>391</v>
      </c>
      <c r="G22" s="114" t="s">
        <v>164</v>
      </c>
      <c r="H22" s="116" t="s">
        <v>392</v>
      </c>
    </row>
    <row r="23" spans="1:8" ht="72" x14ac:dyDescent="0.3">
      <c r="A23" s="44">
        <v>13</v>
      </c>
      <c r="B23" s="114" t="s">
        <v>393</v>
      </c>
      <c r="C23" s="115" t="s">
        <v>394</v>
      </c>
      <c r="D23" s="116" t="s">
        <v>161</v>
      </c>
      <c r="E23" s="117" t="s">
        <v>395</v>
      </c>
      <c r="F23" s="118" t="s">
        <v>396</v>
      </c>
      <c r="G23" s="114" t="s">
        <v>397</v>
      </c>
      <c r="H23" s="114" t="s">
        <v>398</v>
      </c>
    </row>
    <row r="24" spans="1:8" ht="72" x14ac:dyDescent="0.3">
      <c r="A24" s="44">
        <v>14</v>
      </c>
      <c r="B24" s="114" t="s">
        <v>399</v>
      </c>
      <c r="C24" s="115" t="s">
        <v>394</v>
      </c>
      <c r="D24" s="116" t="s">
        <v>161</v>
      </c>
      <c r="E24" s="114" t="s">
        <v>400</v>
      </c>
      <c r="F24" s="118" t="s">
        <v>401</v>
      </c>
      <c r="G24" s="114" t="s">
        <v>164</v>
      </c>
      <c r="H24" s="114" t="s">
        <v>402</v>
      </c>
    </row>
    <row r="25" spans="1:8" ht="72" x14ac:dyDescent="0.3">
      <c r="A25" s="44">
        <v>15</v>
      </c>
      <c r="B25" s="114" t="s">
        <v>403</v>
      </c>
      <c r="C25" s="115" t="s">
        <v>394</v>
      </c>
      <c r="D25" s="116" t="s">
        <v>161</v>
      </c>
      <c r="E25" s="114" t="s">
        <v>404</v>
      </c>
      <c r="F25" s="118" t="s">
        <v>405</v>
      </c>
      <c r="G25" s="114" t="s">
        <v>406</v>
      </c>
      <c r="H25" s="115"/>
    </row>
    <row r="26" spans="1:8" ht="72" x14ac:dyDescent="0.3">
      <c r="A26" s="44">
        <v>16</v>
      </c>
      <c r="B26" s="114" t="s">
        <v>407</v>
      </c>
      <c r="C26" s="115" t="s">
        <v>394</v>
      </c>
      <c r="D26" s="116" t="s">
        <v>161</v>
      </c>
      <c r="E26" s="114" t="s">
        <v>408</v>
      </c>
      <c r="F26" s="118" t="s">
        <v>409</v>
      </c>
      <c r="G26" s="116"/>
      <c r="H26" s="116"/>
    </row>
    <row r="27" spans="1:8" ht="57.6" x14ac:dyDescent="0.3">
      <c r="A27" s="44">
        <v>17</v>
      </c>
      <c r="B27" s="114" t="s">
        <v>234</v>
      </c>
      <c r="C27" s="115" t="s">
        <v>410</v>
      </c>
      <c r="D27" s="116" t="s">
        <v>161</v>
      </c>
      <c r="E27" s="114" t="s">
        <v>236</v>
      </c>
      <c r="F27" s="118" t="s">
        <v>237</v>
      </c>
      <c r="G27" s="114" t="s">
        <v>238</v>
      </c>
      <c r="H27" s="116"/>
    </row>
    <row r="28" spans="1:8" ht="57.6" x14ac:dyDescent="0.3">
      <c r="A28" s="44">
        <v>18</v>
      </c>
      <c r="B28" s="114" t="s">
        <v>411</v>
      </c>
      <c r="C28" s="115" t="s">
        <v>410</v>
      </c>
      <c r="D28" s="116" t="s">
        <v>161</v>
      </c>
      <c r="E28" s="114" t="s">
        <v>240</v>
      </c>
      <c r="F28" s="118" t="s">
        <v>412</v>
      </c>
      <c r="G28" s="114" t="s">
        <v>242</v>
      </c>
      <c r="H28" s="116"/>
    </row>
    <row r="29" spans="1:8" ht="86.4" x14ac:dyDescent="0.3">
      <c r="A29" s="44">
        <v>19</v>
      </c>
      <c r="B29" s="115" t="s">
        <v>152</v>
      </c>
      <c r="C29" s="115" t="s">
        <v>243</v>
      </c>
      <c r="D29" s="116" t="s">
        <v>244</v>
      </c>
      <c r="E29" s="115" t="s">
        <v>245</v>
      </c>
      <c r="F29" s="115" t="s">
        <v>246</v>
      </c>
      <c r="G29" s="116" t="s">
        <v>247</v>
      </c>
      <c r="H29" s="116"/>
    </row>
    <row r="30" spans="1:8" x14ac:dyDescent="0.3">
      <c r="A30" s="44">
        <v>20</v>
      </c>
      <c r="B30" s="78"/>
      <c r="C30" s="81"/>
      <c r="D30" s="82"/>
      <c r="E30" s="83"/>
      <c r="F30" s="82"/>
      <c r="G30" s="82"/>
      <c r="H30" s="82"/>
    </row>
    <row r="31" spans="1:8" x14ac:dyDescent="0.3">
      <c r="A31" s="44">
        <v>21</v>
      </c>
      <c r="B31" s="78"/>
      <c r="C31" s="78"/>
      <c r="D31" s="82"/>
      <c r="E31" s="78"/>
      <c r="F31" s="81"/>
      <c r="G31" s="82"/>
      <c r="H31" s="81"/>
    </row>
    <row r="32" spans="1:8" x14ac:dyDescent="0.3">
      <c r="A32" s="44">
        <v>22</v>
      </c>
      <c r="B32" s="78"/>
      <c r="C32" s="78"/>
      <c r="D32" s="82"/>
      <c r="E32" s="78"/>
      <c r="F32" s="84"/>
      <c r="G32" s="82"/>
      <c r="H32" s="82"/>
    </row>
    <row r="33" spans="1:8" x14ac:dyDescent="0.3">
      <c r="A33" s="44">
        <v>23</v>
      </c>
      <c r="B33" s="78"/>
      <c r="C33" s="78"/>
      <c r="D33" s="82"/>
      <c r="E33" s="78"/>
      <c r="F33" s="81"/>
      <c r="G33" s="82"/>
      <c r="H33" s="82"/>
    </row>
    <row r="34" spans="1:8" x14ac:dyDescent="0.3">
      <c r="A34" s="44">
        <v>24</v>
      </c>
      <c r="B34" s="78"/>
      <c r="C34" s="78"/>
      <c r="D34" s="82"/>
      <c r="E34" s="78"/>
      <c r="F34" s="81"/>
      <c r="G34" s="82"/>
      <c r="H34" s="82"/>
    </row>
    <row r="35" spans="1:8" x14ac:dyDescent="0.3">
      <c r="A35" s="44">
        <v>25</v>
      </c>
      <c r="B35" s="78"/>
      <c r="C35" s="81"/>
      <c r="D35" s="82"/>
      <c r="E35" s="78"/>
      <c r="F35" s="81"/>
      <c r="G35" s="82"/>
      <c r="H35" s="82"/>
    </row>
    <row r="36" spans="1:8" x14ac:dyDescent="0.3">
      <c r="A36" s="44">
        <v>26</v>
      </c>
      <c r="B36" s="78"/>
      <c r="C36" s="81"/>
      <c r="D36" s="82"/>
      <c r="E36" s="83"/>
      <c r="F36" s="82"/>
      <c r="G36" s="82"/>
      <c r="H36" s="82"/>
    </row>
    <row r="37" spans="1:8" x14ac:dyDescent="0.3">
      <c r="A37" s="44">
        <v>27</v>
      </c>
      <c r="B37" s="78"/>
      <c r="C37" s="78"/>
      <c r="D37" s="82"/>
      <c r="E37" s="78"/>
      <c r="F37" s="81"/>
      <c r="G37" s="82"/>
      <c r="H37" s="81"/>
    </row>
    <row r="38" spans="1:8" x14ac:dyDescent="0.3">
      <c r="A38" s="44">
        <v>28</v>
      </c>
      <c r="B38" s="78"/>
      <c r="C38" s="78"/>
      <c r="D38" s="82"/>
      <c r="E38" s="78"/>
      <c r="F38" s="84"/>
      <c r="G38" s="82"/>
      <c r="H38" s="82"/>
    </row>
    <row r="39" spans="1:8" x14ac:dyDescent="0.3">
      <c r="A39" s="44">
        <v>29</v>
      </c>
      <c r="B39" s="78"/>
      <c r="C39" s="78"/>
      <c r="D39" s="82"/>
      <c r="E39" s="78"/>
      <c r="F39" s="81"/>
      <c r="G39" s="82"/>
      <c r="H39" s="82"/>
    </row>
    <row r="40" spans="1:8" x14ac:dyDescent="0.3">
      <c r="A40" s="44">
        <v>30</v>
      </c>
      <c r="B40" s="78"/>
      <c r="C40" s="78"/>
      <c r="D40" s="82"/>
      <c r="E40" s="78"/>
      <c r="F40" s="81"/>
      <c r="G40" s="82"/>
      <c r="H40" s="82"/>
    </row>
    <row r="41" spans="1:8" x14ac:dyDescent="0.3">
      <c r="A41" s="44">
        <v>31</v>
      </c>
      <c r="B41" s="78"/>
      <c r="C41" s="81"/>
      <c r="D41" s="82"/>
      <c r="E41" s="78"/>
      <c r="F41" s="81"/>
      <c r="G41" s="82"/>
      <c r="H41" s="82"/>
    </row>
    <row r="42" spans="1:8" x14ac:dyDescent="0.3">
      <c r="A42" s="44">
        <v>32</v>
      </c>
      <c r="B42" s="78"/>
      <c r="C42" s="81"/>
      <c r="D42" s="82"/>
      <c r="E42" s="83"/>
      <c r="F42" s="82"/>
      <c r="G42" s="82"/>
      <c r="H42" s="82"/>
    </row>
    <row r="43" spans="1:8" x14ac:dyDescent="0.3">
      <c r="A43" s="44">
        <v>33</v>
      </c>
      <c r="B43" s="78"/>
      <c r="C43" s="78"/>
      <c r="D43" s="82"/>
      <c r="E43" s="78"/>
      <c r="F43" s="81"/>
      <c r="G43" s="82"/>
      <c r="H43" s="81"/>
    </row>
    <row r="44" spans="1:8" x14ac:dyDescent="0.3">
      <c r="A44" s="44">
        <v>34</v>
      </c>
      <c r="B44" s="78"/>
      <c r="C44" s="78"/>
      <c r="D44" s="82"/>
      <c r="E44" s="78"/>
      <c r="F44" s="84"/>
      <c r="G44" s="82"/>
      <c r="H44" s="82"/>
    </row>
    <row r="45" spans="1:8" x14ac:dyDescent="0.3">
      <c r="A45" s="44">
        <v>35</v>
      </c>
      <c r="B45" s="78"/>
      <c r="C45" s="78"/>
      <c r="D45" s="82"/>
      <c r="E45" s="78"/>
      <c r="F45" s="81"/>
      <c r="G45" s="82"/>
      <c r="H45" s="82"/>
    </row>
    <row r="46" spans="1:8" x14ac:dyDescent="0.3">
      <c r="A46" s="44">
        <v>36</v>
      </c>
      <c r="B46" s="78"/>
      <c r="C46" s="78"/>
      <c r="D46" s="82"/>
      <c r="E46" s="78"/>
      <c r="F46" s="81"/>
      <c r="G46" s="82"/>
      <c r="H46" s="82"/>
    </row>
    <row r="47" spans="1:8" x14ac:dyDescent="0.3">
      <c r="A47" s="44">
        <v>37</v>
      </c>
      <c r="B47" s="78"/>
      <c r="C47" s="81"/>
      <c r="D47" s="82"/>
      <c r="E47" s="78"/>
      <c r="F47" s="81"/>
      <c r="G47" s="82"/>
      <c r="H47" s="82"/>
    </row>
    <row r="48" spans="1:8" x14ac:dyDescent="0.3">
      <c r="A48" s="44">
        <v>38</v>
      </c>
      <c r="B48" s="78"/>
      <c r="C48" s="81"/>
      <c r="D48" s="82"/>
      <c r="E48" s="83"/>
      <c r="F48" s="82"/>
      <c r="G48" s="82"/>
      <c r="H48" s="82"/>
    </row>
    <row r="49" spans="1:8" x14ac:dyDescent="0.3">
      <c r="A49" s="44">
        <v>39</v>
      </c>
      <c r="B49" s="78"/>
      <c r="C49" s="78"/>
      <c r="D49" s="82"/>
      <c r="E49" s="78"/>
      <c r="F49" s="81"/>
      <c r="G49" s="82"/>
      <c r="H49" s="81"/>
    </row>
    <row r="50" spans="1:8" x14ac:dyDescent="0.3">
      <c r="A50" s="44">
        <v>40</v>
      </c>
      <c r="B50" s="78"/>
      <c r="C50" s="78"/>
      <c r="D50" s="82"/>
      <c r="E50" s="78"/>
      <c r="F50" s="84"/>
      <c r="G50" s="82"/>
      <c r="H50" s="82"/>
    </row>
    <row r="51" spans="1:8" x14ac:dyDescent="0.3">
      <c r="A51" s="44">
        <v>41</v>
      </c>
      <c r="B51" s="78"/>
      <c r="C51" s="78"/>
      <c r="D51" s="82"/>
      <c r="E51" s="78"/>
      <c r="F51" s="81"/>
      <c r="G51" s="82"/>
      <c r="H51" s="82"/>
    </row>
    <row r="52" spans="1:8" x14ac:dyDescent="0.3">
      <c r="A52" s="44">
        <v>42</v>
      </c>
      <c r="B52" s="78"/>
      <c r="C52" s="78"/>
      <c r="D52" s="82"/>
      <c r="E52" s="78"/>
      <c r="F52" s="81"/>
      <c r="G52" s="82"/>
      <c r="H52" s="82"/>
    </row>
    <row r="53" spans="1:8" x14ac:dyDescent="0.3">
      <c r="A53" s="44">
        <v>43</v>
      </c>
      <c r="B53" s="78"/>
      <c r="C53" s="81"/>
      <c r="D53" s="82"/>
      <c r="E53" s="78"/>
      <c r="F53" s="81"/>
      <c r="G53" s="82"/>
      <c r="H53" s="82"/>
    </row>
    <row r="54" spans="1:8" x14ac:dyDescent="0.3">
      <c r="A54" s="44">
        <v>44</v>
      </c>
      <c r="B54" s="78"/>
      <c r="C54" s="81"/>
      <c r="D54" s="82"/>
      <c r="E54" s="83"/>
      <c r="F54" s="82"/>
      <c r="G54" s="82"/>
      <c r="H54" s="82"/>
    </row>
    <row r="55" spans="1:8" x14ac:dyDescent="0.3">
      <c r="A55" s="44">
        <v>45</v>
      </c>
      <c r="B55" s="78"/>
      <c r="C55" s="78"/>
      <c r="D55" s="82"/>
      <c r="E55" s="78"/>
      <c r="F55" s="81"/>
      <c r="G55" s="82"/>
      <c r="H55" s="81"/>
    </row>
    <row r="56" spans="1:8" x14ac:dyDescent="0.3">
      <c r="A56" s="44">
        <v>46</v>
      </c>
      <c r="B56" s="78"/>
      <c r="C56" s="78"/>
      <c r="D56" s="82"/>
      <c r="E56" s="78"/>
      <c r="F56" s="84"/>
      <c r="G56" s="82"/>
      <c r="H56" s="82"/>
    </row>
    <row r="57" spans="1:8" x14ac:dyDescent="0.3">
      <c r="A57" s="44">
        <v>47</v>
      </c>
      <c r="B57" s="78"/>
      <c r="C57" s="78"/>
      <c r="D57" s="82"/>
      <c r="E57" s="78"/>
      <c r="F57" s="81"/>
      <c r="G57" s="82"/>
      <c r="H57" s="82"/>
    </row>
    <row r="58" spans="1:8" x14ac:dyDescent="0.3">
      <c r="A58" s="44">
        <v>48</v>
      </c>
      <c r="B58" s="78"/>
      <c r="C58" s="78"/>
      <c r="D58" s="82"/>
      <c r="E58" s="78"/>
      <c r="F58" s="81"/>
      <c r="G58" s="82"/>
      <c r="H58" s="82"/>
    </row>
    <row r="59" spans="1:8" x14ac:dyDescent="0.3">
      <c r="A59" s="44">
        <v>49</v>
      </c>
      <c r="B59" s="78"/>
      <c r="C59" s="78"/>
      <c r="D59" s="82"/>
      <c r="E59" s="78"/>
      <c r="F59" s="81"/>
      <c r="G59" s="82"/>
      <c r="H59" s="82"/>
    </row>
    <row r="60" spans="1:8" x14ac:dyDescent="0.3">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Netterfield, Janna</cp:lastModifiedBy>
  <dcterms:created xsi:type="dcterms:W3CDTF">2023-05-01T20:01:32Z</dcterms:created>
  <dcterms:modified xsi:type="dcterms:W3CDTF">2024-09-30T12:52:03Z</dcterms:modified>
</cp:coreProperties>
</file>