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180" windowHeight="8775" tabRatio="869"/>
  </bookViews>
  <sheets>
    <sheet name="WQV  " sheetId="11" r:id="rId1"/>
    <sheet name="WQF " sheetId="12" r:id="rId2"/>
    <sheet name="Figure 2-1" sheetId="14" r:id="rId3"/>
    <sheet name="Table 4-1" sheetId="13" r:id="rId4"/>
    <sheet name="Exhibit 4-111" sheetId="15" r:id="rId5"/>
  </sheets>
  <definedNames>
    <definedName name="_xlnm.Print_Area" localSheetId="1">'WQF '!$A$11:$G$58</definedName>
    <definedName name="_xlnm.Print_Area" localSheetId="0">'WQV  '!$A$9:$H$41</definedName>
  </definedNames>
  <calcPr calcId="145621"/>
</workbook>
</file>

<file path=xl/calcChain.xml><?xml version="1.0" encoding="utf-8"?>
<calcChain xmlns="http://schemas.openxmlformats.org/spreadsheetml/2006/main">
  <c r="D44" i="12" l="1"/>
  <c r="D40" i="12"/>
  <c r="E21" i="12" l="1"/>
  <c r="D21" i="12"/>
  <c r="C21" i="12"/>
  <c r="E19" i="11"/>
  <c r="D19" i="11"/>
  <c r="C19" i="11"/>
  <c r="D22" i="11" l="1"/>
  <c r="D23" i="11" s="1"/>
  <c r="D24" i="12"/>
  <c r="D25" i="12" s="1"/>
  <c r="D25" i="11" l="1"/>
  <c r="D26" i="11" s="1"/>
  <c r="D28" i="11" s="1"/>
  <c r="D30" i="11" s="1"/>
  <c r="D31" i="11" s="1"/>
  <c r="D27" i="12"/>
  <c r="D28" i="12" s="1"/>
  <c r="D30" i="12" s="1"/>
  <c r="D35" i="12" s="1"/>
  <c r="D36" i="12" s="1"/>
  <c r="D47" i="12" l="1"/>
</calcChain>
</file>

<file path=xl/sharedStrings.xml><?xml version="1.0" encoding="utf-8"?>
<sst xmlns="http://schemas.openxmlformats.org/spreadsheetml/2006/main" count="100" uniqueCount="75">
  <si>
    <t>cfs</t>
  </si>
  <si>
    <t>Impervious Area</t>
  </si>
  <si>
    <t>CB-3</t>
  </si>
  <si>
    <t xml:space="preserve">WQV = </t>
  </si>
  <si>
    <t>acres</t>
  </si>
  <si>
    <t xml:space="preserve">Area (A) = </t>
  </si>
  <si>
    <t xml:space="preserve">% Impervious Cover (I) = </t>
  </si>
  <si>
    <t xml:space="preserve">Volumetric Runoff Coefficient (R) = </t>
  </si>
  <si>
    <t>ac-ft</t>
  </si>
  <si>
    <t>RUNOFF CURVE NUMBER (CN)</t>
  </si>
  <si>
    <t>WATER QUALITY VOLUME (WQV) CALCULATION</t>
  </si>
  <si>
    <t xml:space="preserve">Runoff Depth (Q) = </t>
  </si>
  <si>
    <t>inches</t>
  </si>
  <si>
    <t xml:space="preserve">CN = </t>
  </si>
  <si>
    <t xml:space="preserve">Tc = </t>
  </si>
  <si>
    <t>TIME OF CONCENTRATION (Tc), 10 minute minimum</t>
  </si>
  <si>
    <t>PROJECT</t>
  </si>
  <si>
    <t>DATE</t>
  </si>
  <si>
    <t>SUBJECT</t>
  </si>
  <si>
    <t>Inlet ID</t>
  </si>
  <si>
    <t>WATER QUALITY FLOW (WQF) CALCULATION</t>
  </si>
  <si>
    <t xml:space="preserve">Design Precipitation (P) = </t>
  </si>
  <si>
    <t>hours</t>
  </si>
  <si>
    <r>
      <t>Unit Peak Discharge (q</t>
    </r>
    <r>
      <rPr>
        <vertAlign val="subscript"/>
        <sz val="10"/>
        <rFont val="Arial"/>
        <family val="2"/>
      </rPr>
      <t>u</t>
    </r>
    <r>
      <rPr>
        <sz val="10"/>
        <rFont val="Arial"/>
      </rPr>
      <t xml:space="preserve">) = </t>
    </r>
  </si>
  <si>
    <r>
      <t>Initial Abstraction (I</t>
    </r>
    <r>
      <rPr>
        <vertAlign val="subscript"/>
        <sz val="10"/>
        <rFont val="Arial"/>
        <family val="2"/>
      </rPr>
      <t>a</t>
    </r>
    <r>
      <rPr>
        <sz val="10"/>
        <rFont val="Arial"/>
      </rPr>
      <t xml:space="preserve">) = </t>
    </r>
  </si>
  <si>
    <r>
      <t>I</t>
    </r>
    <r>
      <rPr>
        <vertAlign val="subscript"/>
        <sz val="10"/>
        <rFont val="Arial"/>
        <family val="2"/>
      </rPr>
      <t>a</t>
    </r>
    <r>
      <rPr>
        <sz val="10"/>
        <rFont val="Arial"/>
      </rPr>
      <t xml:space="preserve">/P Calculation = </t>
    </r>
  </si>
  <si>
    <t xml:space="preserve">WQF = </t>
  </si>
  <si>
    <t>square miles</t>
  </si>
  <si>
    <t>PREPARED BY</t>
  </si>
  <si>
    <t>CHECKED BY</t>
  </si>
  <si>
    <t>CB-1</t>
  </si>
  <si>
    <t>CB-2</t>
  </si>
  <si>
    <t>Grass Area</t>
  </si>
  <si>
    <t>Wooded Area</t>
  </si>
  <si>
    <t>min</t>
  </si>
  <si>
    <t>From Drainage Calculations, 10 minute minimum</t>
  </si>
  <si>
    <t>inch</t>
  </si>
  <si>
    <t>This the total catchment area of the Stormwater Treatment Measure</t>
  </si>
  <si>
    <t xml:space="preserve">Given : </t>
  </si>
  <si>
    <t>A 3 CB drainage network with Areas as Shown Below</t>
  </si>
  <si>
    <t>The outlet of the system flows to a Flow Diversion Structure</t>
  </si>
  <si>
    <t>Find :</t>
  </si>
  <si>
    <t>The Water Quality Flow to be diverted to the Treatment Device</t>
  </si>
  <si>
    <t>Water Quality Volume (WQV) Example Problem</t>
  </si>
  <si>
    <t>Water Quality Flow (WQF) Example Problem</t>
  </si>
  <si>
    <t>Comments:</t>
  </si>
  <si>
    <t>cu-ft</t>
  </si>
  <si>
    <t xml:space="preserve"> = </t>
  </si>
  <si>
    <t>You will be asked to retain/treat 1/2 the WQV or the full WQV</t>
  </si>
  <si>
    <t xml:space="preserve">    (remember to choose "the Site" carefully)</t>
  </si>
  <si>
    <t>Typically WQV will be calculated for "the Site"</t>
  </si>
  <si>
    <t>Drainage Area</t>
  </si>
  <si>
    <t>Subcatchment-1</t>
  </si>
  <si>
    <t>Subcatchment-2</t>
  </si>
  <si>
    <t>Subcatchment-3</t>
  </si>
  <si>
    <t xml:space="preserve">For a project determined to be Redevelopment, retain and treat </t>
  </si>
  <si>
    <t xml:space="preserve">1/2 of the WQV. The site has been determined to have three </t>
  </si>
  <si>
    <t>subcatchment drainage areas.</t>
  </si>
  <si>
    <t>DRAINAGE AREAS</t>
  </si>
  <si>
    <t>1/2 WQV=</t>
  </si>
  <si>
    <t>1/2 the Water Quality Volume for the Site</t>
  </si>
  <si>
    <t>SUBCATCHMENT AREAS</t>
  </si>
  <si>
    <t>Tables are in Appendix B of the 2004 Stormwater Quality Manual</t>
  </si>
  <si>
    <t>very conservative results for WQF. It is recommended that CN</t>
  </si>
  <si>
    <t xml:space="preserve">is determined using standard SCS TR-55 methodology </t>
  </si>
  <si>
    <t xml:space="preserve"> (based on land use,cover and soil type.)</t>
  </si>
  <si>
    <t>* Note:</t>
  </si>
  <si>
    <t>This method of determining CN is empirical and yields</t>
  </si>
  <si>
    <t xml:space="preserve">Network Time of Concentration computed in drainage design. </t>
  </si>
  <si>
    <t>For this situation, you need to still calculate a WQV,</t>
  </si>
  <si>
    <t>then the WQF.</t>
  </si>
  <si>
    <t xml:space="preserve">    Table 4-1 (SWQM)</t>
  </si>
  <si>
    <t>The Water Quality Flow of the network will be diverted to treatment</t>
  </si>
  <si>
    <t xml:space="preserve">    Figure 2-1 (SWQM)</t>
  </si>
  <si>
    <t xml:space="preserve">    Exhibit 4-111 (SWQM)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</si>
</sst>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/>
    </xf>
    <xf numFmtId="164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right"/>
    </xf>
    <xf numFmtId="1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164" fontId="3" fillId="0" borderId="0" xfId="0" applyNumberFormat="1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3" fillId="0" borderId="12" xfId="0" applyFont="1" applyBorder="1" applyAlignment="1">
      <alignment horizontal="right"/>
    </xf>
    <xf numFmtId="2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1" fontId="0" fillId="0" borderId="0" xfId="0" applyNumberFormat="1" applyFill="1" applyAlignment="1">
      <alignment horizontal="center"/>
    </xf>
    <xf numFmtId="0" fontId="0" fillId="0" borderId="0" xfId="0" applyAlignment="1"/>
    <xf numFmtId="164" fontId="3" fillId="0" borderId="13" xfId="0" applyNumberFormat="1" applyFont="1" applyBorder="1" applyAlignment="1">
      <alignment horizontal="center"/>
    </xf>
    <xf numFmtId="0" fontId="5" fillId="0" borderId="0" xfId="1" applyFont="1" applyAlignment="1">
      <alignment horizontal="left"/>
    </xf>
    <xf numFmtId="0" fontId="0" fillId="0" borderId="0" xfId="0" applyBorder="1" applyAlignment="1"/>
    <xf numFmtId="165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3" fillId="0" borderId="0" xfId="0" applyFont="1" applyBorder="1" applyAlignment="1">
      <alignment horizontal="right"/>
    </xf>
    <xf numFmtId="1" fontId="3" fillId="0" borderId="0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" fontId="0" fillId="0" borderId="0" xfId="0" applyNumberForma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0" fontId="6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4" fontId="1" fillId="0" borderId="2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114302</xdr:colOff>
      <xdr:row>19</xdr:row>
      <xdr:rowOff>76201</xdr:rowOff>
    </xdr:from>
    <xdr:to>
      <xdr:col>14</xdr:col>
      <xdr:colOff>485776</xdr:colOff>
      <xdr:row>29</xdr:row>
      <xdr:rowOff>104412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2" y="3286126"/>
          <a:ext cx="3419474" cy="16569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590551</xdr:colOff>
      <xdr:row>23</xdr:row>
      <xdr:rowOff>104775</xdr:rowOff>
    </xdr:from>
    <xdr:to>
      <xdr:col>25</xdr:col>
      <xdr:colOff>151308</xdr:colOff>
      <xdr:row>37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7051" y="3895725"/>
          <a:ext cx="5656757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38100</xdr:rowOff>
    </xdr:from>
    <xdr:to>
      <xdr:col>49</xdr:col>
      <xdr:colOff>133812</xdr:colOff>
      <xdr:row>38</xdr:row>
      <xdr:rowOff>114300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264" t="13104" r="12294" b="3431"/>
        <a:stretch/>
      </xdr:blipFill>
      <xdr:spPr>
        <a:xfrm>
          <a:off x="47624" y="38100"/>
          <a:ext cx="8953963" cy="6229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95250</xdr:rowOff>
    </xdr:from>
    <xdr:to>
      <xdr:col>17</xdr:col>
      <xdr:colOff>285750</xdr:colOff>
      <xdr:row>35</xdr:row>
      <xdr:rowOff>66675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0"/>
          <a:ext cx="10506075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38100</xdr:rowOff>
    </xdr:from>
    <xdr:to>
      <xdr:col>49</xdr:col>
      <xdr:colOff>111750</xdr:colOff>
      <xdr:row>39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70" t="19483" r="13290" b="3196"/>
        <a:stretch/>
      </xdr:blipFill>
      <xdr:spPr bwMode="auto">
        <a:xfrm>
          <a:off x="57149" y="38100"/>
          <a:ext cx="8922376" cy="628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tabSelected="1" zoomScaleNormal="100" workbookViewId="0">
      <selection activeCell="A2" sqref="A2"/>
    </sheetView>
  </sheetViews>
  <sheetFormatPr defaultRowHeight="12.75" x14ac:dyDescent="0.2"/>
  <cols>
    <col min="1" max="1" width="15.7109375" style="7" customWidth="1"/>
    <col min="2" max="2" width="15.28515625" style="1" customWidth="1"/>
    <col min="3" max="5" width="13.7109375" style="1" customWidth="1"/>
    <col min="6" max="6" width="6.85546875" style="1" customWidth="1"/>
    <col min="7" max="7" width="6.7109375" style="1" customWidth="1"/>
    <col min="8" max="8" width="9.28515625" style="1" customWidth="1"/>
    <col min="9" max="9" width="2.42578125" style="1" customWidth="1"/>
    <col min="10" max="16384" width="9.140625" style="1"/>
  </cols>
  <sheetData>
    <row r="1" spans="1:13" ht="18" x14ac:dyDescent="0.25">
      <c r="A1" s="15" t="s">
        <v>43</v>
      </c>
      <c r="J1" s="16" t="s">
        <v>45</v>
      </c>
    </row>
    <row r="2" spans="1:13" s="12" customFormat="1" ht="18" x14ac:dyDescent="0.25">
      <c r="A2" s="15"/>
      <c r="J2" s="16"/>
    </row>
    <row r="3" spans="1:13" s="12" customFormat="1" x14ac:dyDescent="0.2">
      <c r="A3" s="7"/>
      <c r="B3" s="4" t="s">
        <v>38</v>
      </c>
      <c r="C3" s="13" t="s">
        <v>55</v>
      </c>
      <c r="J3" s="17" t="s">
        <v>50</v>
      </c>
      <c r="K3" s="1"/>
      <c r="L3" s="1"/>
      <c r="M3" s="1"/>
    </row>
    <row r="4" spans="1:13" s="12" customFormat="1" x14ac:dyDescent="0.2">
      <c r="A4" s="7"/>
      <c r="C4" s="13" t="s">
        <v>56</v>
      </c>
      <c r="J4" s="17" t="s">
        <v>48</v>
      </c>
      <c r="K4" s="1"/>
      <c r="L4" s="1"/>
      <c r="M4" s="1"/>
    </row>
    <row r="5" spans="1:13" s="12" customFormat="1" x14ac:dyDescent="0.2">
      <c r="A5" s="7"/>
      <c r="C5" s="13" t="s">
        <v>57</v>
      </c>
      <c r="J5" s="17" t="s">
        <v>49</v>
      </c>
      <c r="K5" s="1"/>
      <c r="L5" s="1"/>
      <c r="M5" s="1"/>
    </row>
    <row r="6" spans="1:13" s="12" customFormat="1" x14ac:dyDescent="0.2">
      <c r="A6" s="7"/>
      <c r="C6" s="13"/>
      <c r="J6" s="16"/>
    </row>
    <row r="7" spans="1:13" s="12" customFormat="1" x14ac:dyDescent="0.2">
      <c r="A7" s="7"/>
      <c r="B7" s="4" t="s">
        <v>41</v>
      </c>
      <c r="C7" s="7" t="s">
        <v>60</v>
      </c>
      <c r="J7" s="16"/>
    </row>
    <row r="8" spans="1:13" s="12" customFormat="1" x14ac:dyDescent="0.2">
      <c r="A8" s="7"/>
      <c r="J8" s="16"/>
    </row>
    <row r="9" spans="1:13" s="12" customFormat="1" x14ac:dyDescent="0.2">
      <c r="A9" s="7"/>
      <c r="J9" s="16"/>
    </row>
    <row r="10" spans="1:13" s="12" customFormat="1" x14ac:dyDescent="0.2">
      <c r="A10" s="12" t="s">
        <v>16</v>
      </c>
      <c r="B10" s="77"/>
      <c r="C10" s="77"/>
      <c r="D10" s="77"/>
      <c r="E10" s="78" t="s">
        <v>28</v>
      </c>
      <c r="F10" s="78"/>
      <c r="G10" s="77"/>
      <c r="H10" s="77"/>
      <c r="J10" s="16"/>
    </row>
    <row r="11" spans="1:13" s="12" customFormat="1" x14ac:dyDescent="0.2">
      <c r="A11" s="12" t="s">
        <v>17</v>
      </c>
      <c r="B11" s="79"/>
      <c r="C11" s="77"/>
      <c r="D11" s="77"/>
      <c r="E11" s="78" t="s">
        <v>29</v>
      </c>
      <c r="F11" s="78"/>
      <c r="G11" s="77"/>
      <c r="H11" s="77"/>
      <c r="J11" s="16"/>
    </row>
    <row r="12" spans="1:13" s="12" customFormat="1" x14ac:dyDescent="0.2">
      <c r="A12" s="12" t="s">
        <v>18</v>
      </c>
      <c r="B12" s="76"/>
      <c r="C12" s="76"/>
      <c r="D12" s="76"/>
      <c r="J12" s="16"/>
    </row>
    <row r="13" spans="1:13" s="12" customFormat="1" x14ac:dyDescent="0.2">
      <c r="A13" s="7"/>
      <c r="J13" s="16"/>
    </row>
    <row r="14" spans="1:13" s="12" customFormat="1" x14ac:dyDescent="0.2">
      <c r="A14" s="7" t="s">
        <v>58</v>
      </c>
      <c r="J14" s="16"/>
    </row>
    <row r="15" spans="1:13" s="12" customFormat="1" x14ac:dyDescent="0.2">
      <c r="A15" s="7"/>
      <c r="B15" s="24" t="s">
        <v>51</v>
      </c>
      <c r="C15" s="8" t="s">
        <v>1</v>
      </c>
      <c r="D15" s="8" t="s">
        <v>32</v>
      </c>
      <c r="E15" s="8" t="s">
        <v>33</v>
      </c>
      <c r="J15" s="16"/>
    </row>
    <row r="16" spans="1:13" s="12" customFormat="1" x14ac:dyDescent="0.2">
      <c r="A16" s="7"/>
      <c r="B16" s="24" t="s">
        <v>52</v>
      </c>
      <c r="C16" s="9">
        <v>0.7</v>
      </c>
      <c r="D16" s="9">
        <v>0.4</v>
      </c>
      <c r="E16" s="9">
        <v>0.3</v>
      </c>
      <c r="J16" s="16"/>
    </row>
    <row r="17" spans="1:10" s="12" customFormat="1" x14ac:dyDescent="0.2">
      <c r="A17" s="7"/>
      <c r="B17" s="24" t="s">
        <v>53</v>
      </c>
      <c r="C17" s="9">
        <v>0.8</v>
      </c>
      <c r="D17" s="9">
        <v>1.2</v>
      </c>
      <c r="E17" s="9">
        <v>0.4</v>
      </c>
      <c r="J17" s="16"/>
    </row>
    <row r="18" spans="1:10" s="12" customFormat="1" x14ac:dyDescent="0.2">
      <c r="A18" s="7"/>
      <c r="B18" s="24" t="s">
        <v>54</v>
      </c>
      <c r="C18" s="9">
        <v>0.6</v>
      </c>
      <c r="D18" s="9">
        <v>0.4</v>
      </c>
      <c r="E18" s="9">
        <v>0.3</v>
      </c>
      <c r="J18" s="16"/>
    </row>
    <row r="19" spans="1:10" s="12" customFormat="1" x14ac:dyDescent="0.2">
      <c r="A19" s="7"/>
      <c r="C19" s="9">
        <f>SUM(C16:C18)</f>
        <v>2.1</v>
      </c>
      <c r="D19" s="9">
        <f>SUM(D16:D18)</f>
        <v>2</v>
      </c>
      <c r="E19" s="9">
        <f>SUM(E16:E18)</f>
        <v>1</v>
      </c>
      <c r="J19" s="16"/>
    </row>
    <row r="20" spans="1:10" s="12" customFormat="1" x14ac:dyDescent="0.2">
      <c r="A20" s="7"/>
      <c r="J20" s="16"/>
    </row>
    <row r="21" spans="1:10" s="12" customFormat="1" x14ac:dyDescent="0.2">
      <c r="A21" s="14" t="s">
        <v>10</v>
      </c>
      <c r="J21" s="16"/>
    </row>
    <row r="22" spans="1:10" s="12" customFormat="1" x14ac:dyDescent="0.2">
      <c r="A22" s="7"/>
      <c r="C22" s="4" t="s">
        <v>5</v>
      </c>
      <c r="D22" s="3">
        <f>SUM(C19:E19)</f>
        <v>5.0999999999999996</v>
      </c>
      <c r="E22" s="7" t="s">
        <v>4</v>
      </c>
      <c r="J22" s="16"/>
    </row>
    <row r="23" spans="1:10" s="12" customFormat="1" x14ac:dyDescent="0.2">
      <c r="A23" s="7"/>
      <c r="C23" s="4" t="s">
        <v>5</v>
      </c>
      <c r="D23" s="5">
        <f>D22/640</f>
        <v>7.9687500000000001E-3</v>
      </c>
      <c r="E23" s="7" t="s">
        <v>27</v>
      </c>
      <c r="J23" s="16"/>
    </row>
    <row r="24" spans="1:10" s="12" customFormat="1" x14ac:dyDescent="0.2">
      <c r="A24" s="7"/>
      <c r="C24" s="4" t="s">
        <v>21</v>
      </c>
      <c r="D24" s="6">
        <v>1</v>
      </c>
      <c r="E24" s="7" t="s">
        <v>36</v>
      </c>
      <c r="J24" s="16"/>
    </row>
    <row r="25" spans="1:10" s="12" customFormat="1" x14ac:dyDescent="0.2">
      <c r="A25" s="7"/>
      <c r="C25" s="4" t="s">
        <v>6</v>
      </c>
      <c r="D25" s="6">
        <f>(C19/D22)*100</f>
        <v>41.176470588235297</v>
      </c>
      <c r="J25" s="16"/>
    </row>
    <row r="26" spans="1:10" s="12" customFormat="1" x14ac:dyDescent="0.2">
      <c r="A26" s="7"/>
      <c r="C26" s="4" t="s">
        <v>7</v>
      </c>
      <c r="D26" s="2">
        <f>0.05+0.009*D25</f>
        <v>0.42058823529411765</v>
      </c>
      <c r="J26" s="16"/>
    </row>
    <row r="27" spans="1:10" s="12" customFormat="1" ht="13.5" thickBot="1" x14ac:dyDescent="0.25">
      <c r="A27" s="7"/>
      <c r="C27" s="4"/>
      <c r="D27" s="2"/>
      <c r="J27" s="16"/>
    </row>
    <row r="28" spans="1:10" s="12" customFormat="1" x14ac:dyDescent="0.2">
      <c r="A28" s="7"/>
      <c r="C28" s="18" t="s">
        <v>3</v>
      </c>
      <c r="D28" s="19">
        <f>D24*D26*D22/12</f>
        <v>0.17874999999999999</v>
      </c>
      <c r="E28" s="20" t="s">
        <v>8</v>
      </c>
      <c r="J28" s="16"/>
    </row>
    <row r="29" spans="1:10" s="12" customFormat="1" x14ac:dyDescent="0.2">
      <c r="A29" s="7"/>
      <c r="C29" s="25"/>
      <c r="D29" s="26"/>
      <c r="E29" s="27"/>
      <c r="J29" s="16"/>
    </row>
    <row r="30" spans="1:10" s="12" customFormat="1" x14ac:dyDescent="0.2">
      <c r="A30" s="7"/>
      <c r="C30" s="25" t="s">
        <v>59</v>
      </c>
      <c r="D30" s="26">
        <f>D28/2</f>
        <v>8.9374999999999996E-2</v>
      </c>
      <c r="E30" s="27" t="s">
        <v>8</v>
      </c>
      <c r="J30" s="16"/>
    </row>
    <row r="31" spans="1:10" s="12" customFormat="1" ht="13.5" thickBot="1" x14ac:dyDescent="0.25">
      <c r="A31" s="7"/>
      <c r="C31" s="21" t="s">
        <v>47</v>
      </c>
      <c r="D31" s="22">
        <f>D30*43560</f>
        <v>3893.1749999999997</v>
      </c>
      <c r="E31" s="23" t="s">
        <v>46</v>
      </c>
      <c r="J31" s="16"/>
    </row>
    <row r="32" spans="1:10" s="12" customFormat="1" ht="18" x14ac:dyDescent="0.25">
      <c r="A32" s="15"/>
      <c r="J32" s="16"/>
    </row>
    <row r="33" spans="1:17" s="12" customFormat="1" ht="18" x14ac:dyDescent="0.25">
      <c r="A33" s="15"/>
      <c r="J33" s="16"/>
    </row>
    <row r="34" spans="1:17" x14ac:dyDescent="0.2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x14ac:dyDescent="0.2">
      <c r="A35" s="29"/>
      <c r="B35" s="37"/>
      <c r="C35" s="58"/>
      <c r="D35" s="30"/>
      <c r="E35" s="30"/>
      <c r="F35" s="30"/>
      <c r="G35" s="30"/>
      <c r="H35" s="30"/>
      <c r="I35" s="30"/>
      <c r="J35" s="68"/>
      <c r="K35" s="30"/>
      <c r="L35" s="30"/>
      <c r="M35" s="30"/>
      <c r="N35" s="30"/>
      <c r="O35" s="30"/>
      <c r="P35" s="30"/>
      <c r="Q35" s="30"/>
    </row>
    <row r="36" spans="1:17" x14ac:dyDescent="0.2">
      <c r="A36" s="29"/>
      <c r="B36" s="30"/>
      <c r="C36" s="58"/>
      <c r="D36" s="30"/>
      <c r="E36" s="30"/>
      <c r="F36" s="30"/>
      <c r="G36" s="30"/>
      <c r="H36" s="30"/>
      <c r="I36" s="30"/>
      <c r="J36" s="68"/>
      <c r="K36" s="30"/>
      <c r="L36" s="30"/>
      <c r="M36" s="30"/>
      <c r="N36" s="30"/>
      <c r="O36" s="30"/>
      <c r="P36" s="30"/>
      <c r="Q36" s="30"/>
    </row>
    <row r="37" spans="1:17" x14ac:dyDescent="0.2">
      <c r="A37" s="29"/>
      <c r="B37" s="30"/>
      <c r="C37" s="58"/>
      <c r="D37" s="30"/>
      <c r="E37" s="30"/>
      <c r="F37" s="30"/>
      <c r="G37" s="30"/>
      <c r="H37" s="30"/>
      <c r="I37" s="30"/>
      <c r="J37" s="68"/>
      <c r="K37" s="30"/>
      <c r="L37" s="30"/>
      <c r="M37" s="30"/>
      <c r="N37" s="30"/>
      <c r="O37" s="30"/>
      <c r="P37" s="30"/>
      <c r="Q37" s="30"/>
    </row>
    <row r="38" spans="1:17" x14ac:dyDescent="0.2">
      <c r="A38" s="29"/>
      <c r="B38" s="30"/>
      <c r="C38" s="58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7" x14ac:dyDescent="0.2">
      <c r="A39" s="29"/>
      <c r="B39" s="30"/>
      <c r="C39" s="58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7" x14ac:dyDescent="0.2">
      <c r="A40" s="29"/>
      <c r="B40" s="37"/>
      <c r="C40" s="29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7" x14ac:dyDescent="0.2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7" x14ac:dyDescent="0.2">
      <c r="A42" s="30"/>
      <c r="B42" s="74"/>
      <c r="C42" s="74"/>
      <c r="D42" s="74"/>
      <c r="E42" s="74"/>
      <c r="F42" s="74"/>
      <c r="G42" s="74"/>
      <c r="H42" s="74"/>
      <c r="I42" s="30"/>
      <c r="J42" s="30"/>
      <c r="K42" s="30"/>
      <c r="L42" s="30"/>
      <c r="M42" s="30"/>
      <c r="N42" s="30"/>
      <c r="O42" s="30"/>
      <c r="P42" s="30"/>
      <c r="Q42" s="30"/>
    </row>
    <row r="43" spans="1:17" x14ac:dyDescent="0.2">
      <c r="A43" s="30"/>
      <c r="B43" s="75"/>
      <c r="C43" s="74"/>
      <c r="D43" s="74"/>
      <c r="E43" s="74"/>
      <c r="F43" s="74"/>
      <c r="G43" s="74"/>
      <c r="H43" s="74"/>
      <c r="I43" s="30"/>
      <c r="J43" s="30"/>
      <c r="K43" s="30"/>
      <c r="L43" s="30"/>
      <c r="M43" s="30"/>
      <c r="N43" s="30"/>
      <c r="O43" s="30"/>
      <c r="P43" s="30"/>
      <c r="Q43" s="30"/>
    </row>
    <row r="44" spans="1:17" x14ac:dyDescent="0.2">
      <c r="A44" s="30"/>
      <c r="B44" s="73"/>
      <c r="C44" s="73"/>
      <c r="D44" s="73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7" x14ac:dyDescent="0.2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7" x14ac:dyDescent="0.2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7" x14ac:dyDescent="0.2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7" x14ac:dyDescent="0.2">
      <c r="A48" s="29"/>
      <c r="B48" s="30"/>
      <c r="C48" s="31"/>
      <c r="D48" s="31"/>
      <c r="E48" s="31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7" x14ac:dyDescent="0.2">
      <c r="A49" s="29"/>
      <c r="B49" s="30"/>
      <c r="C49" s="31"/>
      <c r="D49" s="31"/>
      <c r="E49" s="31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7" x14ac:dyDescent="0.2">
      <c r="A50" s="29"/>
      <c r="B50" s="30"/>
      <c r="C50" s="31"/>
      <c r="D50" s="31"/>
      <c r="E50" s="31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7" x14ac:dyDescent="0.2">
      <c r="A51" s="29"/>
      <c r="B51" s="30"/>
      <c r="C51" s="31"/>
      <c r="D51" s="31"/>
      <c r="E51" s="31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7" x14ac:dyDescent="0.2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7" x14ac:dyDescent="0.2">
      <c r="A53" s="28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7" x14ac:dyDescent="0.2">
      <c r="A54" s="29"/>
      <c r="B54" s="30"/>
      <c r="C54" s="37"/>
      <c r="D54" s="31"/>
      <c r="E54" s="29"/>
      <c r="F54" s="30"/>
      <c r="G54" s="30"/>
      <c r="H54" s="30"/>
      <c r="I54" s="30"/>
      <c r="J54" s="29"/>
      <c r="K54" s="30"/>
      <c r="L54" s="30"/>
      <c r="M54" s="30"/>
      <c r="N54" s="30"/>
      <c r="O54" s="30"/>
      <c r="P54" s="30"/>
      <c r="Q54" s="30"/>
    </row>
    <row r="55" spans="1:17" x14ac:dyDescent="0.2">
      <c r="A55" s="29"/>
      <c r="B55" s="30"/>
      <c r="C55" s="37"/>
      <c r="D55" s="59"/>
      <c r="E55" s="29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7" x14ac:dyDescent="0.2">
      <c r="A56" s="29"/>
      <c r="B56" s="30"/>
      <c r="C56" s="37"/>
      <c r="D56" s="60"/>
      <c r="E56" s="29"/>
      <c r="F56" s="30"/>
      <c r="G56" s="30"/>
      <c r="H56" s="30"/>
      <c r="I56" s="30"/>
      <c r="J56" s="29"/>
      <c r="K56" s="30"/>
      <c r="L56" s="30"/>
      <c r="M56" s="30"/>
      <c r="N56" s="30"/>
      <c r="O56" s="30"/>
      <c r="P56" s="30"/>
      <c r="Q56" s="30"/>
    </row>
    <row r="57" spans="1:17" x14ac:dyDescent="0.2">
      <c r="A57" s="29"/>
      <c r="B57" s="30"/>
      <c r="C57" s="37"/>
      <c r="D57" s="6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x14ac:dyDescent="0.2">
      <c r="A58" s="29"/>
      <c r="B58" s="30"/>
      <c r="C58" s="37"/>
      <c r="D58" s="61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s="12" customFormat="1" x14ac:dyDescent="0.2">
      <c r="A59" s="29"/>
      <c r="B59" s="30"/>
      <c r="C59" s="37"/>
      <c r="D59" s="61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x14ac:dyDescent="0.2">
      <c r="A60" s="29"/>
      <c r="B60" s="30"/>
      <c r="C60" s="62"/>
      <c r="D60" s="26"/>
      <c r="E60" s="28"/>
      <c r="F60" s="30"/>
      <c r="G60" s="30"/>
      <c r="H60" s="30"/>
      <c r="I60" s="30"/>
      <c r="J60" s="68"/>
      <c r="K60" s="30"/>
      <c r="L60" s="30"/>
      <c r="M60" s="30"/>
      <c r="N60" s="30"/>
      <c r="O60" s="30"/>
      <c r="P60" s="30"/>
      <c r="Q60" s="30"/>
    </row>
    <row r="61" spans="1:17" x14ac:dyDescent="0.2">
      <c r="A61" s="29"/>
      <c r="B61" s="30"/>
      <c r="C61" s="62"/>
      <c r="D61" s="63"/>
      <c r="E61" s="28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x14ac:dyDescent="0.2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x14ac:dyDescent="0.2">
      <c r="A63" s="29"/>
      <c r="B63" s="30"/>
      <c r="C63" s="37"/>
      <c r="D63" s="61"/>
      <c r="E63" s="29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x14ac:dyDescent="0.2">
      <c r="A64" s="29"/>
      <c r="B64" s="30"/>
      <c r="C64" s="37"/>
      <c r="D64" s="6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x14ac:dyDescent="0.2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7" x14ac:dyDescent="0.2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x14ac:dyDescent="0.2">
      <c r="A67" s="29"/>
      <c r="B67" s="30"/>
      <c r="C67" s="37"/>
      <c r="D67" s="64"/>
      <c r="E67" s="65"/>
      <c r="F67" s="30"/>
      <c r="G67" s="30"/>
      <c r="H67" s="30"/>
      <c r="I67" s="30"/>
      <c r="J67" s="29"/>
      <c r="K67" s="30"/>
      <c r="L67" s="30"/>
      <c r="M67" s="30"/>
      <c r="N67" s="30"/>
      <c r="O67" s="30"/>
      <c r="P67" s="30"/>
      <c r="Q67" s="30"/>
    </row>
    <row r="68" spans="1:17" x14ac:dyDescent="0.2">
      <c r="C68" s="4"/>
      <c r="D68" s="3"/>
      <c r="E68" s="7"/>
    </row>
    <row r="71" spans="1:17" x14ac:dyDescent="0.2">
      <c r="C71" s="4"/>
      <c r="D71" s="10"/>
      <c r="E71" s="7"/>
      <c r="J71" s="7"/>
    </row>
    <row r="72" spans="1:17" x14ac:dyDescent="0.2">
      <c r="C72" s="4"/>
    </row>
    <row r="73" spans="1:17" x14ac:dyDescent="0.2">
      <c r="C73" s="4"/>
      <c r="D73" s="11"/>
      <c r="E73" s="7"/>
      <c r="J73" s="7"/>
    </row>
    <row r="74" spans="1:17" x14ac:dyDescent="0.2">
      <c r="C74" s="4"/>
      <c r="D74" s="3"/>
      <c r="E74" s="7"/>
    </row>
  </sheetData>
  <mergeCells count="14">
    <mergeCell ref="B12:D12"/>
    <mergeCell ref="B10:D10"/>
    <mergeCell ref="E10:F10"/>
    <mergeCell ref="G10:H10"/>
    <mergeCell ref="B11:D11"/>
    <mergeCell ref="E11:F11"/>
    <mergeCell ref="G11:H11"/>
    <mergeCell ref="B44:D44"/>
    <mergeCell ref="E42:F42"/>
    <mergeCell ref="E43:F43"/>
    <mergeCell ref="G42:H42"/>
    <mergeCell ref="G43:H43"/>
    <mergeCell ref="B42:D42"/>
    <mergeCell ref="B43:D43"/>
  </mergeCells>
  <phoneticPr fontId="0" type="noConversion"/>
  <pageMargins left="0.75" right="0.75" top="1" bottom="1" header="0.5" footer="0.5"/>
  <pageSetup scale="8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workbookViewId="0">
      <selection activeCell="A2" sqref="A2"/>
    </sheetView>
  </sheetViews>
  <sheetFormatPr defaultRowHeight="12.75" x14ac:dyDescent="0.2"/>
  <cols>
    <col min="1" max="1" width="13.7109375" customWidth="1"/>
    <col min="2" max="2" width="11.85546875" customWidth="1"/>
    <col min="3" max="3" width="15" customWidth="1"/>
    <col min="4" max="4" width="12.42578125" customWidth="1"/>
    <col min="5" max="5" width="13.42578125" customWidth="1"/>
    <col min="9" max="9" width="2.7109375" customWidth="1"/>
  </cols>
  <sheetData>
    <row r="1" spans="1:16" ht="18" x14ac:dyDescent="0.25">
      <c r="A1" s="15" t="s">
        <v>44</v>
      </c>
      <c r="B1" s="12"/>
      <c r="C1" s="12"/>
      <c r="D1" s="12"/>
      <c r="E1" s="12"/>
      <c r="F1" s="12"/>
      <c r="G1" s="12"/>
      <c r="H1" s="12"/>
      <c r="I1" s="12"/>
      <c r="J1" s="16" t="s">
        <v>45</v>
      </c>
      <c r="K1" s="12"/>
      <c r="L1" s="12"/>
      <c r="M1" s="12"/>
      <c r="N1" s="12"/>
      <c r="O1" s="12"/>
      <c r="P1" s="12"/>
    </row>
    <row r="2" spans="1:16" x14ac:dyDescent="0.2">
      <c r="A2" s="7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2">
      <c r="A3" s="49"/>
      <c r="B3" s="42"/>
      <c r="C3" s="42"/>
      <c r="D3" s="42"/>
      <c r="E3" s="42"/>
      <c r="F3" s="42"/>
      <c r="G3" s="42"/>
      <c r="H3" s="42"/>
      <c r="I3" s="12"/>
      <c r="J3" s="12"/>
      <c r="K3" s="12"/>
      <c r="L3" s="12"/>
      <c r="M3" s="12"/>
      <c r="N3" s="12"/>
      <c r="O3" s="12"/>
      <c r="P3" s="12"/>
    </row>
    <row r="4" spans="1:16" x14ac:dyDescent="0.2">
      <c r="A4" s="30"/>
      <c r="B4" s="46" t="s">
        <v>38</v>
      </c>
      <c r="C4" s="55" t="s">
        <v>39</v>
      </c>
      <c r="D4" s="42"/>
      <c r="E4" s="42"/>
      <c r="F4" s="42"/>
      <c r="G4" s="30"/>
      <c r="H4" s="30"/>
      <c r="I4" s="12"/>
      <c r="K4" s="12"/>
      <c r="L4" s="12"/>
      <c r="M4" s="12"/>
      <c r="N4" s="12"/>
      <c r="O4" s="12"/>
      <c r="P4" s="12"/>
    </row>
    <row r="5" spans="1:16" x14ac:dyDescent="0.2">
      <c r="A5" s="42"/>
      <c r="B5" s="42"/>
      <c r="C5" s="55" t="s">
        <v>40</v>
      </c>
      <c r="D5" s="42"/>
      <c r="E5" s="42"/>
      <c r="F5" s="42"/>
      <c r="G5" s="42"/>
      <c r="H5" s="42"/>
      <c r="I5" s="12"/>
      <c r="K5" s="12"/>
      <c r="L5" s="12"/>
      <c r="M5" s="12"/>
      <c r="N5" s="12"/>
      <c r="O5" s="12"/>
      <c r="P5" s="12"/>
    </row>
    <row r="6" spans="1:16" x14ac:dyDescent="0.2">
      <c r="A6" s="42"/>
      <c r="B6" s="42"/>
      <c r="C6" s="55" t="s">
        <v>72</v>
      </c>
      <c r="D6" s="42"/>
      <c r="E6" s="42"/>
      <c r="F6" s="42"/>
      <c r="G6" s="42"/>
      <c r="H6" s="42"/>
      <c r="I6" s="12"/>
      <c r="J6" s="12"/>
      <c r="K6" s="12"/>
      <c r="L6" s="12"/>
      <c r="M6" s="12"/>
      <c r="N6" s="12"/>
      <c r="O6" s="12"/>
      <c r="P6" s="12"/>
    </row>
    <row r="7" spans="1:16" x14ac:dyDescent="0.2">
      <c r="A7" s="42"/>
      <c r="B7" s="42"/>
      <c r="C7" s="69" t="s">
        <v>68</v>
      </c>
      <c r="D7" s="42"/>
      <c r="E7" s="42"/>
      <c r="F7" s="42"/>
      <c r="G7" s="42"/>
      <c r="H7" s="42"/>
      <c r="I7" s="12"/>
      <c r="J7" s="12"/>
      <c r="K7" s="12"/>
      <c r="L7" s="12"/>
      <c r="M7" s="12"/>
      <c r="N7" s="12"/>
      <c r="O7" s="12"/>
      <c r="P7" s="12"/>
    </row>
    <row r="8" spans="1:16" x14ac:dyDescent="0.2">
      <c r="A8" s="42"/>
      <c r="B8" s="42"/>
      <c r="C8" s="55"/>
      <c r="D8" s="42"/>
      <c r="E8" s="42"/>
      <c r="F8" s="42"/>
      <c r="G8" s="42"/>
      <c r="H8" s="42"/>
      <c r="I8" s="12"/>
      <c r="J8" s="12"/>
      <c r="K8" s="12"/>
      <c r="L8" s="12"/>
      <c r="M8" s="12"/>
      <c r="N8" s="12"/>
      <c r="O8" s="12"/>
      <c r="P8" s="12"/>
    </row>
    <row r="9" spans="1:16" x14ac:dyDescent="0.2">
      <c r="A9" s="42"/>
      <c r="B9" s="46" t="s">
        <v>41</v>
      </c>
      <c r="C9" s="49" t="s">
        <v>42</v>
      </c>
      <c r="D9" s="42"/>
      <c r="E9" s="42"/>
      <c r="F9" s="42"/>
      <c r="G9" s="42"/>
      <c r="H9" s="42"/>
      <c r="I9" s="12"/>
      <c r="J9" s="12"/>
      <c r="K9" s="12"/>
      <c r="L9" s="12"/>
      <c r="M9" s="12"/>
      <c r="N9" s="12"/>
      <c r="O9" s="12"/>
      <c r="P9" s="12"/>
    </row>
    <row r="10" spans="1:16" x14ac:dyDescent="0.2">
      <c r="A10" s="42"/>
      <c r="G10" s="42"/>
      <c r="H10" s="42"/>
      <c r="I10" s="12"/>
      <c r="J10" s="12"/>
      <c r="K10" s="12"/>
      <c r="L10" s="12"/>
      <c r="M10" s="12"/>
      <c r="N10" s="12"/>
      <c r="O10" s="12"/>
      <c r="P10" s="12"/>
    </row>
    <row r="11" spans="1:16" x14ac:dyDescent="0.2">
      <c r="A11" s="36"/>
      <c r="B11" s="30"/>
      <c r="C11" s="31"/>
      <c r="D11" s="31"/>
      <c r="E11" s="31"/>
      <c r="F11" s="36"/>
      <c r="G11" s="36"/>
      <c r="H11" s="36"/>
      <c r="I11" s="12"/>
      <c r="J11" s="12"/>
      <c r="K11" s="12"/>
      <c r="L11" s="12"/>
      <c r="M11" s="12"/>
      <c r="N11" s="12"/>
      <c r="O11" s="12"/>
      <c r="P11" s="12"/>
    </row>
    <row r="12" spans="1:16" x14ac:dyDescent="0.2">
      <c r="A12" s="43" t="s">
        <v>16</v>
      </c>
      <c r="B12" s="77"/>
      <c r="C12" s="77"/>
      <c r="D12" s="77"/>
      <c r="E12" s="78" t="s">
        <v>28</v>
      </c>
      <c r="F12" s="78"/>
      <c r="G12" s="72"/>
      <c r="H12" s="71"/>
      <c r="I12" s="12"/>
      <c r="J12" s="12"/>
      <c r="K12" s="12"/>
      <c r="L12" s="12"/>
      <c r="M12" s="12"/>
      <c r="N12" s="12"/>
      <c r="O12" s="12"/>
      <c r="P12" s="12"/>
    </row>
    <row r="13" spans="1:16" x14ac:dyDescent="0.2">
      <c r="A13" s="43" t="s">
        <v>17</v>
      </c>
      <c r="B13" s="79"/>
      <c r="C13" s="77"/>
      <c r="D13" s="77"/>
      <c r="E13" s="78" t="s">
        <v>29</v>
      </c>
      <c r="F13" s="78"/>
      <c r="G13" s="72"/>
      <c r="H13" s="71"/>
      <c r="I13" s="12"/>
      <c r="J13" s="12"/>
      <c r="K13" s="12"/>
      <c r="L13" s="12"/>
      <c r="M13" s="12"/>
      <c r="N13" s="12"/>
      <c r="O13" s="12"/>
      <c r="P13" s="12"/>
    </row>
    <row r="14" spans="1:16" x14ac:dyDescent="0.2">
      <c r="A14" s="43" t="s">
        <v>18</v>
      </c>
      <c r="B14" s="76"/>
      <c r="C14" s="76"/>
      <c r="D14" s="76"/>
      <c r="E14" s="42"/>
      <c r="F14" s="42"/>
      <c r="G14" s="42"/>
      <c r="H14" s="42"/>
      <c r="I14" s="12"/>
      <c r="J14" s="12"/>
      <c r="K14" s="12"/>
      <c r="L14" s="12"/>
      <c r="M14" s="12"/>
      <c r="N14" s="12"/>
      <c r="O14" s="12"/>
      <c r="P14" s="12"/>
    </row>
    <row r="15" spans="1:16" x14ac:dyDescent="0.2">
      <c r="A15" s="36"/>
      <c r="B15" s="36"/>
      <c r="C15" s="37"/>
      <c r="D15" s="31"/>
      <c r="E15" s="29"/>
      <c r="F15" s="36"/>
      <c r="G15" s="36"/>
      <c r="H15" s="36"/>
      <c r="I15" s="12"/>
      <c r="J15" s="49" t="s">
        <v>69</v>
      </c>
      <c r="K15" s="12"/>
      <c r="L15" s="12"/>
      <c r="M15" s="12"/>
      <c r="N15" s="12"/>
      <c r="O15" s="12"/>
      <c r="P15" s="12"/>
    </row>
    <row r="16" spans="1:16" x14ac:dyDescent="0.2">
      <c r="A16" s="49" t="s">
        <v>61</v>
      </c>
      <c r="B16" s="42"/>
      <c r="C16" s="42"/>
      <c r="D16" s="42"/>
      <c r="E16" s="42"/>
      <c r="F16" s="42"/>
      <c r="G16" s="42"/>
      <c r="H16" s="42"/>
      <c r="I16" s="12"/>
      <c r="J16" s="49" t="s">
        <v>70</v>
      </c>
      <c r="K16" s="12"/>
      <c r="L16" s="12"/>
      <c r="M16" s="12"/>
      <c r="N16" s="12"/>
      <c r="O16" s="12"/>
      <c r="P16" s="12"/>
    </row>
    <row r="17" spans="1:16" x14ac:dyDescent="0.2">
      <c r="A17" s="42"/>
      <c r="B17" s="50" t="s">
        <v>19</v>
      </c>
      <c r="C17" s="50" t="s">
        <v>1</v>
      </c>
      <c r="D17" s="50" t="s">
        <v>32</v>
      </c>
      <c r="E17" s="50" t="s">
        <v>33</v>
      </c>
      <c r="F17" s="42"/>
      <c r="G17" s="42"/>
      <c r="H17" s="42"/>
      <c r="I17" s="12"/>
      <c r="J17" s="12"/>
      <c r="K17" s="12"/>
      <c r="L17" s="12"/>
      <c r="M17" s="12"/>
      <c r="N17" s="12"/>
      <c r="O17" s="12"/>
      <c r="P17" s="12"/>
    </row>
    <row r="18" spans="1:16" ht="12" customHeight="1" x14ac:dyDescent="0.2">
      <c r="A18" s="42"/>
      <c r="B18" s="50" t="s">
        <v>30</v>
      </c>
      <c r="C18" s="51">
        <v>0.3</v>
      </c>
      <c r="D18" s="51">
        <v>0.6</v>
      </c>
      <c r="E18" s="51">
        <v>0.3</v>
      </c>
      <c r="F18" s="42"/>
      <c r="G18" s="42"/>
      <c r="H18" s="42"/>
      <c r="I18" s="12"/>
      <c r="J18" s="12"/>
      <c r="K18" s="12"/>
      <c r="L18" s="12"/>
      <c r="M18" s="12"/>
      <c r="N18" s="12"/>
      <c r="O18" s="12"/>
      <c r="P18" s="12"/>
    </row>
    <row r="19" spans="1:16" ht="12" customHeight="1" x14ac:dyDescent="0.2">
      <c r="A19" s="42"/>
      <c r="B19" s="50" t="s">
        <v>31</v>
      </c>
      <c r="C19" s="51">
        <v>0.3</v>
      </c>
      <c r="D19" s="51">
        <v>0.9</v>
      </c>
      <c r="E19" s="51">
        <v>0.5</v>
      </c>
      <c r="F19" s="42"/>
      <c r="G19" s="42"/>
      <c r="H19" s="42"/>
      <c r="I19" s="12"/>
      <c r="K19" s="12"/>
      <c r="L19" s="12"/>
      <c r="M19" s="12"/>
      <c r="N19" s="12"/>
      <c r="O19" s="12"/>
      <c r="P19" s="12"/>
    </row>
    <row r="20" spans="1:16" x14ac:dyDescent="0.2">
      <c r="A20" s="42"/>
      <c r="B20" s="50" t="s">
        <v>2</v>
      </c>
      <c r="C20" s="51">
        <v>0.2</v>
      </c>
      <c r="D20" s="51">
        <v>0.4</v>
      </c>
      <c r="E20" s="51">
        <v>0.5</v>
      </c>
      <c r="F20" s="42"/>
      <c r="G20" s="42"/>
      <c r="H20" s="42"/>
      <c r="I20" s="12"/>
      <c r="J20" s="12"/>
      <c r="K20" s="12"/>
      <c r="L20" s="12"/>
      <c r="M20" s="12"/>
      <c r="N20" s="12"/>
      <c r="O20" s="12"/>
      <c r="P20" s="12"/>
    </row>
    <row r="21" spans="1:16" x14ac:dyDescent="0.2">
      <c r="A21" s="42"/>
      <c r="B21" s="42"/>
      <c r="C21" s="51">
        <f>SUM(C18:C20)</f>
        <v>0.8</v>
      </c>
      <c r="D21" s="51">
        <f>SUM(D18:D20)</f>
        <v>1.9</v>
      </c>
      <c r="E21" s="51">
        <f>SUM(E18:E20)</f>
        <v>1.3</v>
      </c>
      <c r="F21" s="42"/>
      <c r="G21" s="42"/>
      <c r="H21" s="42"/>
      <c r="I21" s="12"/>
      <c r="J21" s="12"/>
      <c r="K21" s="12"/>
      <c r="L21" s="12"/>
      <c r="M21" s="12"/>
      <c r="N21" s="12"/>
      <c r="O21" s="12"/>
      <c r="P21" s="12"/>
    </row>
    <row r="22" spans="1:16" x14ac:dyDescent="0.2">
      <c r="A22" s="41"/>
      <c r="B22" s="38"/>
      <c r="C22" s="38"/>
      <c r="D22" s="38"/>
      <c r="E22" s="38"/>
      <c r="F22" s="38"/>
      <c r="G22" s="38"/>
      <c r="H22" s="38"/>
      <c r="I22" s="12"/>
      <c r="J22" s="12"/>
      <c r="K22" s="12"/>
      <c r="L22" s="12"/>
      <c r="M22" s="12"/>
      <c r="N22" s="12"/>
      <c r="O22" s="12"/>
      <c r="P22" s="12"/>
    </row>
    <row r="23" spans="1:16" x14ac:dyDescent="0.2">
      <c r="A23" s="14" t="s">
        <v>10</v>
      </c>
      <c r="B23" s="42"/>
      <c r="C23" s="42"/>
      <c r="D23" s="42"/>
      <c r="E23" s="42"/>
      <c r="F23" s="42"/>
      <c r="G23" s="42"/>
      <c r="H23" s="42"/>
      <c r="I23" s="12"/>
      <c r="J23" s="12"/>
      <c r="K23" s="12"/>
      <c r="L23" s="12"/>
      <c r="M23" s="12"/>
      <c r="N23" s="12"/>
      <c r="O23" s="12"/>
      <c r="P23" s="12"/>
    </row>
    <row r="24" spans="1:16" x14ac:dyDescent="0.2">
      <c r="A24" s="42"/>
      <c r="B24" s="42"/>
      <c r="C24" s="46" t="s">
        <v>5</v>
      </c>
      <c r="D24" s="45">
        <f>SUM(C21:E21)</f>
        <v>4</v>
      </c>
      <c r="E24" s="49" t="s">
        <v>4</v>
      </c>
      <c r="F24" s="42"/>
      <c r="G24" s="42"/>
      <c r="H24" s="42"/>
      <c r="I24" s="12"/>
      <c r="J24" s="49" t="s">
        <v>37</v>
      </c>
      <c r="K24" s="12"/>
      <c r="L24" s="12"/>
      <c r="M24" s="12"/>
      <c r="N24" s="12"/>
      <c r="O24" s="12"/>
      <c r="P24" s="12"/>
    </row>
    <row r="25" spans="1:16" x14ac:dyDescent="0.2">
      <c r="A25" s="42"/>
      <c r="B25" s="42"/>
      <c r="C25" s="46" t="s">
        <v>5</v>
      </c>
      <c r="D25" s="47">
        <f>D24/640</f>
        <v>6.2500000000000003E-3</v>
      </c>
      <c r="E25" s="49" t="s">
        <v>27</v>
      </c>
      <c r="F25" s="42"/>
      <c r="G25" s="42"/>
      <c r="H25" s="42"/>
      <c r="I25" s="12"/>
      <c r="J25" s="12"/>
      <c r="K25" s="12"/>
      <c r="L25" s="12"/>
      <c r="M25" s="12"/>
      <c r="N25" s="12"/>
      <c r="O25" s="12"/>
      <c r="P25" s="12"/>
    </row>
    <row r="26" spans="1:16" x14ac:dyDescent="0.2">
      <c r="A26" s="42"/>
      <c r="B26" s="42"/>
      <c r="C26" s="46" t="s">
        <v>21</v>
      </c>
      <c r="D26" s="48">
        <v>1</v>
      </c>
      <c r="E26" s="49" t="s">
        <v>36</v>
      </c>
      <c r="F26" s="42"/>
      <c r="G26" s="42"/>
      <c r="H26" s="42"/>
      <c r="I26" s="12"/>
      <c r="K26" s="12"/>
      <c r="L26" s="12"/>
      <c r="M26" s="12"/>
      <c r="N26" s="12"/>
      <c r="O26" s="12"/>
      <c r="P26" s="12"/>
    </row>
    <row r="27" spans="1:16" x14ac:dyDescent="0.2">
      <c r="A27" s="42"/>
      <c r="B27" s="42"/>
      <c r="C27" s="46" t="s">
        <v>6</v>
      </c>
      <c r="D27" s="48">
        <f>(C21/D24)*100</f>
        <v>20</v>
      </c>
      <c r="E27" s="42"/>
      <c r="F27" s="42"/>
      <c r="G27" s="42"/>
      <c r="H27" s="42"/>
      <c r="I27" s="12"/>
      <c r="K27" s="12"/>
      <c r="L27" s="12"/>
      <c r="M27" s="12"/>
      <c r="N27" s="12"/>
      <c r="O27" s="12"/>
      <c r="P27" s="12"/>
    </row>
    <row r="28" spans="1:16" x14ac:dyDescent="0.2">
      <c r="A28" s="42"/>
      <c r="B28" s="42"/>
      <c r="C28" s="46" t="s">
        <v>7</v>
      </c>
      <c r="D28" s="44">
        <f>0.05+0.009*D27</f>
        <v>0.22999999999999998</v>
      </c>
      <c r="E28" s="42"/>
      <c r="F28" s="42"/>
      <c r="G28" s="42"/>
      <c r="H28" s="42"/>
      <c r="I28" s="12"/>
      <c r="K28" s="12"/>
      <c r="L28" s="12"/>
      <c r="M28" s="12"/>
      <c r="N28" s="12"/>
      <c r="O28" s="12"/>
      <c r="P28" s="12"/>
    </row>
    <row r="29" spans="1:16" ht="13.5" thickBot="1" x14ac:dyDescent="0.25">
      <c r="A29" s="42"/>
      <c r="B29" s="42"/>
      <c r="F29" s="42"/>
      <c r="G29" s="42"/>
      <c r="H29" s="42"/>
      <c r="I29" s="12"/>
      <c r="K29" s="12"/>
      <c r="L29" s="12"/>
      <c r="M29" s="12"/>
      <c r="N29" s="12"/>
      <c r="O29" s="12"/>
      <c r="P29" s="12"/>
    </row>
    <row r="30" spans="1:16" ht="13.5" thickBot="1" x14ac:dyDescent="0.25">
      <c r="A30" s="41"/>
      <c r="B30" s="38"/>
      <c r="C30" s="33" t="s">
        <v>3</v>
      </c>
      <c r="D30" s="56">
        <f>D26*D28*D24/12</f>
        <v>7.6666666666666661E-2</v>
      </c>
      <c r="E30" s="35" t="s">
        <v>8</v>
      </c>
      <c r="F30" s="38"/>
      <c r="G30" s="38"/>
      <c r="H30" s="38"/>
      <c r="I30" s="12"/>
      <c r="K30" s="12"/>
      <c r="L30" s="12"/>
      <c r="M30" s="12"/>
      <c r="N30" s="12"/>
      <c r="O30" s="12"/>
      <c r="P30" s="12"/>
    </row>
    <row r="31" spans="1:16" s="42" customFormat="1" x14ac:dyDescent="0.2"/>
    <row r="32" spans="1:16" x14ac:dyDescent="0.2">
      <c r="B32" s="42"/>
      <c r="C32" s="42"/>
    </row>
    <row r="33" spans="1:17" x14ac:dyDescent="0.2">
      <c r="A33" s="14" t="s">
        <v>20</v>
      </c>
      <c r="B33" s="42"/>
      <c r="C33" s="42"/>
      <c r="D33" s="42"/>
      <c r="E33" s="42"/>
      <c r="F33" s="42"/>
      <c r="G33" s="42"/>
      <c r="H33" s="42"/>
      <c r="I33" s="43"/>
      <c r="J33" s="70" t="s">
        <v>66</v>
      </c>
      <c r="K33" s="43"/>
      <c r="L33" s="43"/>
      <c r="M33" s="43"/>
      <c r="N33" s="43"/>
      <c r="O33" s="43"/>
      <c r="P33" s="43"/>
    </row>
    <row r="34" spans="1:17" x14ac:dyDescent="0.2">
      <c r="A34" s="49" t="s">
        <v>9</v>
      </c>
      <c r="B34" s="42"/>
      <c r="C34" s="42"/>
      <c r="D34" s="42"/>
      <c r="E34" s="42"/>
      <c r="F34" s="42"/>
      <c r="G34" s="42"/>
      <c r="H34" s="42"/>
      <c r="I34" s="12"/>
      <c r="J34" s="17" t="s">
        <v>67</v>
      </c>
      <c r="K34" s="12"/>
      <c r="L34" s="12"/>
      <c r="M34" s="12"/>
      <c r="N34" s="12"/>
      <c r="O34" s="12"/>
      <c r="P34" s="12"/>
    </row>
    <row r="35" spans="1:17" x14ac:dyDescent="0.2">
      <c r="A35" s="42"/>
      <c r="B35" s="42"/>
      <c r="C35" s="46" t="s">
        <v>11</v>
      </c>
      <c r="D35" s="44">
        <f>D30*12/D24</f>
        <v>0.22999999999999998</v>
      </c>
      <c r="E35" s="49" t="s">
        <v>12</v>
      </c>
      <c r="F35" s="42"/>
      <c r="G35" s="42"/>
      <c r="H35" s="42"/>
      <c r="I35" s="12"/>
      <c r="J35" s="17" t="s">
        <v>63</v>
      </c>
      <c r="K35" s="12"/>
      <c r="L35" s="12"/>
      <c r="M35" s="12"/>
      <c r="N35" s="12"/>
      <c r="O35" s="12"/>
      <c r="P35" s="12"/>
    </row>
    <row r="36" spans="1:17" x14ac:dyDescent="0.2">
      <c r="A36" s="42"/>
      <c r="B36" s="42"/>
      <c r="C36" s="46" t="s">
        <v>13</v>
      </c>
      <c r="D36" s="48">
        <f>1000/(10+5*D26+10*D35-10*(D35^2+1.25*D35*D26)^0.5)</f>
        <v>87.217269965413493</v>
      </c>
      <c r="E36" s="49" t="s">
        <v>73</v>
      </c>
      <c r="F36" s="42"/>
      <c r="G36" s="42"/>
      <c r="H36" s="42"/>
      <c r="I36" s="12"/>
      <c r="J36" s="17" t="s">
        <v>64</v>
      </c>
      <c r="K36" s="12"/>
      <c r="L36" s="12"/>
      <c r="M36" s="12"/>
      <c r="N36" s="12"/>
      <c r="O36" s="12"/>
      <c r="P36" s="12"/>
    </row>
    <row r="37" spans="1:17" x14ac:dyDescent="0.2">
      <c r="A37" s="38"/>
      <c r="B37" s="38"/>
      <c r="C37" s="40"/>
      <c r="D37" s="39"/>
      <c r="E37" s="41"/>
      <c r="F37" s="38"/>
      <c r="G37" s="38"/>
      <c r="H37" s="38"/>
      <c r="I37" s="12"/>
      <c r="J37" s="17" t="s">
        <v>65</v>
      </c>
      <c r="K37" s="12"/>
      <c r="L37" s="12"/>
      <c r="M37" s="12"/>
      <c r="N37" s="12"/>
      <c r="O37" s="12"/>
      <c r="P37" s="12"/>
    </row>
    <row r="38" spans="1:17" x14ac:dyDescent="0.2">
      <c r="A38" s="49" t="s">
        <v>15</v>
      </c>
      <c r="B38" s="42"/>
      <c r="C38" s="42"/>
      <c r="D38" s="42"/>
      <c r="E38" s="42"/>
      <c r="F38" s="42"/>
      <c r="G38" s="42"/>
      <c r="H38" s="42"/>
      <c r="I38" s="12"/>
      <c r="J38" s="12"/>
      <c r="K38" s="12"/>
      <c r="L38" s="12"/>
      <c r="M38" s="12"/>
      <c r="N38" s="12"/>
      <c r="O38" s="12"/>
      <c r="P38" s="12"/>
    </row>
    <row r="39" spans="1:17" x14ac:dyDescent="0.2">
      <c r="A39" s="42"/>
      <c r="B39" s="42"/>
      <c r="C39" s="46" t="s">
        <v>14</v>
      </c>
      <c r="D39" s="52">
        <v>20</v>
      </c>
      <c r="E39" s="53" t="s">
        <v>34</v>
      </c>
      <c r="F39" s="42"/>
      <c r="G39" s="42"/>
      <c r="H39" s="42"/>
      <c r="I39" s="12"/>
      <c r="J39" s="7" t="s">
        <v>35</v>
      </c>
      <c r="K39" s="12"/>
      <c r="L39" s="12"/>
      <c r="M39" s="12"/>
      <c r="N39" s="12"/>
      <c r="O39" s="12"/>
      <c r="P39" s="12"/>
      <c r="Q39" s="57"/>
    </row>
    <row r="40" spans="1:17" x14ac:dyDescent="0.2">
      <c r="A40" s="42"/>
      <c r="B40" s="42"/>
      <c r="C40" s="46" t="s">
        <v>14</v>
      </c>
      <c r="D40" s="45">
        <f>D39/60</f>
        <v>0.33333333333333331</v>
      </c>
      <c r="E40" s="49" t="s">
        <v>22</v>
      </c>
      <c r="F40" s="42"/>
      <c r="G40" s="42"/>
      <c r="H40" s="42"/>
      <c r="I40" s="12"/>
      <c r="K40" s="12"/>
      <c r="L40" s="12"/>
      <c r="M40" s="12"/>
      <c r="N40" s="12"/>
      <c r="O40" s="12"/>
      <c r="P40" s="12"/>
    </row>
    <row r="41" spans="1:17" x14ac:dyDescent="0.2">
      <c r="A41" s="38"/>
      <c r="B41" s="38"/>
      <c r="C41" s="38"/>
      <c r="D41" s="38"/>
      <c r="E41" s="38"/>
      <c r="F41" s="38"/>
      <c r="G41" s="38"/>
      <c r="H41" s="38"/>
      <c r="I41" s="12"/>
      <c r="J41" s="12"/>
      <c r="K41" s="12"/>
      <c r="L41" s="12"/>
      <c r="M41" s="12"/>
      <c r="N41" s="12"/>
      <c r="O41" s="12"/>
      <c r="P41" s="12"/>
    </row>
    <row r="42" spans="1:17" x14ac:dyDescent="0.2">
      <c r="D42" s="42"/>
      <c r="E42" s="42"/>
      <c r="F42" s="42"/>
      <c r="G42" s="42"/>
      <c r="H42" s="42"/>
      <c r="I42" s="12"/>
      <c r="J42" s="12"/>
      <c r="K42" s="12"/>
      <c r="L42" s="12"/>
      <c r="M42" s="12"/>
      <c r="N42" s="12"/>
      <c r="O42" s="12"/>
      <c r="P42" s="12"/>
    </row>
    <row r="43" spans="1:17" ht="15.75" x14ac:dyDescent="0.3">
      <c r="A43" s="42"/>
      <c r="B43" s="42"/>
      <c r="C43" s="46" t="s">
        <v>24</v>
      </c>
      <c r="D43" s="52">
        <v>0.29899999999999999</v>
      </c>
      <c r="E43" s="49" t="s">
        <v>71</v>
      </c>
      <c r="F43" s="42"/>
      <c r="G43" s="42"/>
      <c r="H43" s="42"/>
      <c r="I43" s="12"/>
      <c r="J43" s="12"/>
      <c r="K43" s="12"/>
      <c r="L43" s="12"/>
      <c r="M43" s="12"/>
      <c r="N43" s="12"/>
      <c r="O43" s="12"/>
      <c r="P43" s="12"/>
    </row>
    <row r="44" spans="1:17" ht="15.75" x14ac:dyDescent="0.3">
      <c r="A44" s="42"/>
      <c r="B44" s="42"/>
      <c r="C44" s="46" t="s">
        <v>25</v>
      </c>
      <c r="D44" s="43">
        <f>D43/D26</f>
        <v>0.29899999999999999</v>
      </c>
      <c r="E44" s="42"/>
      <c r="F44" s="42"/>
      <c r="G44" s="42"/>
      <c r="H44" s="42"/>
      <c r="I44" s="12"/>
      <c r="J44" s="7" t="s">
        <v>62</v>
      </c>
      <c r="K44" s="12"/>
      <c r="L44" s="12"/>
      <c r="M44" s="12"/>
      <c r="N44" s="12"/>
      <c r="O44" s="12"/>
      <c r="P44" s="12"/>
    </row>
    <row r="45" spans="1:17" ht="15.75" x14ac:dyDescent="0.3">
      <c r="A45" s="42"/>
      <c r="B45" s="42"/>
      <c r="C45" s="46" t="s">
        <v>23</v>
      </c>
      <c r="D45" s="54">
        <v>410</v>
      </c>
      <c r="E45" s="49" t="s">
        <v>74</v>
      </c>
      <c r="F45" s="42"/>
      <c r="G45" s="42"/>
      <c r="H45" s="42"/>
      <c r="M45" s="12"/>
      <c r="N45" s="12"/>
      <c r="O45" s="12"/>
      <c r="P45" s="12"/>
    </row>
    <row r="46" spans="1:17" ht="13.5" thickBot="1" x14ac:dyDescent="0.25">
      <c r="A46" s="42"/>
      <c r="B46" s="42"/>
      <c r="F46" s="42"/>
      <c r="G46" s="42"/>
      <c r="H46" s="42"/>
      <c r="M46" s="12"/>
      <c r="N46" s="12"/>
      <c r="O46" s="12"/>
      <c r="P46" s="12"/>
    </row>
    <row r="47" spans="1:17" ht="13.5" thickBot="1" x14ac:dyDescent="0.25">
      <c r="C47" s="33" t="s">
        <v>26</v>
      </c>
      <c r="D47" s="34">
        <f>D45*D25*D35</f>
        <v>0.58937499999999998</v>
      </c>
      <c r="E47" s="35" t="s">
        <v>0</v>
      </c>
      <c r="M47" s="12"/>
      <c r="N47" s="12"/>
      <c r="O47" s="12"/>
      <c r="P47" s="12"/>
    </row>
    <row r="48" spans="1:17" x14ac:dyDescent="0.2">
      <c r="I48" s="12"/>
      <c r="J48" s="12"/>
      <c r="K48" s="12"/>
      <c r="L48" s="12"/>
      <c r="M48" s="12"/>
      <c r="N48" s="12"/>
      <c r="O48" s="12"/>
      <c r="P48" s="12"/>
    </row>
    <row r="49" spans="1:16" x14ac:dyDescent="0.2">
      <c r="A49" s="7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1:16" x14ac:dyDescent="0.2">
      <c r="A50" s="7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1:16" x14ac:dyDescent="0.2">
      <c r="A51" s="7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spans="1:16" x14ac:dyDescent="0.2">
      <c r="A52" s="7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9" spans="1:16" x14ac:dyDescent="0.2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</row>
    <row r="60" spans="1:16" x14ac:dyDescent="0.2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</row>
    <row r="61" spans="1:16" x14ac:dyDescent="0.2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</row>
    <row r="62" spans="1:16" x14ac:dyDescent="0.2">
      <c r="A62" s="29"/>
      <c r="B62" s="37"/>
      <c r="C62" s="58"/>
      <c r="D62" s="30"/>
      <c r="E62" s="30"/>
      <c r="F62" s="30"/>
      <c r="G62" s="30"/>
      <c r="H62" s="30"/>
      <c r="I62" s="36"/>
      <c r="J62" s="36"/>
      <c r="K62" s="36"/>
    </row>
    <row r="63" spans="1:16" x14ac:dyDescent="0.2">
      <c r="A63" s="29"/>
      <c r="B63" s="30"/>
      <c r="C63" s="58"/>
      <c r="D63" s="30"/>
      <c r="E63" s="30"/>
      <c r="F63" s="30"/>
      <c r="G63" s="30"/>
      <c r="H63" s="30"/>
      <c r="I63" s="36"/>
      <c r="J63" s="36"/>
      <c r="K63" s="36"/>
    </row>
    <row r="64" spans="1:16" x14ac:dyDescent="0.2">
      <c r="A64" s="29"/>
      <c r="B64" s="30"/>
      <c r="C64" s="58"/>
      <c r="D64" s="30"/>
      <c r="E64" s="30"/>
      <c r="F64" s="30"/>
      <c r="G64" s="30"/>
      <c r="H64" s="30"/>
      <c r="I64" s="36"/>
      <c r="J64" s="36"/>
      <c r="K64" s="36"/>
    </row>
    <row r="65" spans="1:11" x14ac:dyDescent="0.2">
      <c r="A65" s="29"/>
      <c r="B65" s="30"/>
      <c r="C65" s="58"/>
      <c r="D65" s="30"/>
      <c r="E65" s="30"/>
      <c r="F65" s="30"/>
      <c r="G65" s="30"/>
      <c r="H65" s="30"/>
      <c r="I65" s="36"/>
      <c r="J65" s="36"/>
      <c r="K65" s="36"/>
    </row>
    <row r="66" spans="1:11" x14ac:dyDescent="0.2">
      <c r="A66" s="29"/>
      <c r="B66" s="30"/>
      <c r="C66" s="58"/>
      <c r="D66" s="30"/>
      <c r="E66" s="30"/>
      <c r="F66" s="30"/>
      <c r="G66" s="30"/>
      <c r="H66" s="30"/>
      <c r="I66" s="36"/>
      <c r="J66" s="36"/>
      <c r="K66" s="36"/>
    </row>
    <row r="67" spans="1:11" x14ac:dyDescent="0.2">
      <c r="A67" s="29"/>
      <c r="B67" s="37"/>
      <c r="C67" s="29"/>
      <c r="D67" s="30"/>
      <c r="E67" s="30"/>
      <c r="F67" s="30"/>
      <c r="G67" s="30"/>
      <c r="H67" s="30"/>
      <c r="I67" s="36"/>
      <c r="J67" s="36"/>
      <c r="K67" s="36"/>
    </row>
    <row r="68" spans="1:11" x14ac:dyDescent="0.2">
      <c r="A68" s="29"/>
      <c r="B68" s="30"/>
      <c r="C68" s="30"/>
      <c r="D68" s="30"/>
      <c r="E68" s="30"/>
      <c r="F68" s="30"/>
      <c r="G68" s="30"/>
      <c r="H68" s="30"/>
      <c r="I68" s="36"/>
      <c r="J68" s="36"/>
      <c r="K68" s="36"/>
    </row>
    <row r="69" spans="1:11" x14ac:dyDescent="0.2">
      <c r="A69" s="30"/>
      <c r="B69" s="74"/>
      <c r="C69" s="74"/>
      <c r="D69" s="74"/>
      <c r="E69" s="74"/>
      <c r="F69" s="74"/>
      <c r="G69" s="74"/>
      <c r="H69" s="74"/>
      <c r="I69" s="36"/>
      <c r="J69" s="36"/>
      <c r="K69" s="36"/>
    </row>
    <row r="70" spans="1:11" x14ac:dyDescent="0.2">
      <c r="A70" s="30"/>
      <c r="B70" s="75"/>
      <c r="C70" s="74"/>
      <c r="D70" s="74"/>
      <c r="E70" s="74"/>
      <c r="F70" s="74"/>
      <c r="G70" s="74"/>
      <c r="H70" s="74"/>
      <c r="I70" s="36"/>
      <c r="J70" s="36"/>
      <c r="K70" s="36"/>
    </row>
    <row r="71" spans="1:11" x14ac:dyDescent="0.2">
      <c r="A71" s="30"/>
      <c r="B71" s="73"/>
      <c r="C71" s="73"/>
      <c r="D71" s="73"/>
      <c r="E71" s="30"/>
      <c r="F71" s="30"/>
      <c r="G71" s="30"/>
      <c r="H71" s="30"/>
      <c r="I71" s="36"/>
      <c r="J71" s="36"/>
      <c r="K71" s="36"/>
    </row>
    <row r="72" spans="1:11" x14ac:dyDescent="0.2">
      <c r="A72" s="30"/>
      <c r="B72" s="32"/>
      <c r="C72" s="32"/>
      <c r="D72" s="32"/>
      <c r="E72" s="30"/>
      <c r="F72" s="30"/>
      <c r="G72" s="30"/>
      <c r="H72" s="30"/>
      <c r="I72" s="36"/>
      <c r="J72" s="36"/>
      <c r="K72" s="36"/>
    </row>
    <row r="73" spans="1:11" x14ac:dyDescent="0.2">
      <c r="A73" s="28"/>
      <c r="B73" s="30"/>
      <c r="C73" s="30"/>
      <c r="D73" s="30"/>
      <c r="E73" s="30"/>
      <c r="F73" s="36"/>
      <c r="G73" s="30"/>
      <c r="H73" s="30"/>
      <c r="I73" s="36"/>
      <c r="J73" s="36"/>
      <c r="K73" s="36"/>
    </row>
    <row r="74" spans="1:11" x14ac:dyDescent="0.2">
      <c r="A74" s="29"/>
      <c r="B74" s="30"/>
      <c r="C74" s="37"/>
      <c r="D74" s="31"/>
      <c r="E74" s="29"/>
      <c r="F74" s="36"/>
      <c r="G74" s="30"/>
      <c r="H74" s="30"/>
      <c r="I74" s="36"/>
      <c r="J74" s="36"/>
      <c r="K74" s="36"/>
    </row>
    <row r="75" spans="1:11" x14ac:dyDescent="0.2">
      <c r="A75" s="29"/>
      <c r="B75" s="30"/>
      <c r="C75" s="37"/>
      <c r="D75" s="59"/>
      <c r="E75" s="29"/>
      <c r="F75" s="36"/>
      <c r="G75" s="30"/>
      <c r="H75" s="30"/>
      <c r="I75" s="36"/>
      <c r="J75" s="36"/>
      <c r="K75" s="36"/>
    </row>
    <row r="76" spans="1:11" x14ac:dyDescent="0.2">
      <c r="A76" s="29"/>
      <c r="B76" s="30"/>
      <c r="C76" s="37"/>
      <c r="D76" s="60"/>
      <c r="E76" s="29"/>
      <c r="F76" s="36"/>
      <c r="G76" s="30"/>
      <c r="H76" s="30"/>
      <c r="I76" s="36"/>
      <c r="J76" s="36"/>
      <c r="K76" s="36"/>
    </row>
    <row r="77" spans="1:11" x14ac:dyDescent="0.2">
      <c r="A77" s="29"/>
      <c r="B77" s="30"/>
      <c r="C77" s="37"/>
      <c r="D77" s="60"/>
      <c r="E77" s="30"/>
      <c r="F77" s="36"/>
      <c r="G77" s="30"/>
      <c r="H77" s="30"/>
      <c r="I77" s="36"/>
      <c r="J77" s="36"/>
      <c r="K77" s="36"/>
    </row>
    <row r="78" spans="1:11" x14ac:dyDescent="0.2">
      <c r="A78" s="29"/>
      <c r="B78" s="30"/>
      <c r="C78" s="37"/>
      <c r="D78" s="61"/>
      <c r="E78" s="30"/>
      <c r="F78" s="36"/>
      <c r="G78" s="30"/>
      <c r="H78" s="30"/>
      <c r="I78" s="36"/>
      <c r="J78" s="36"/>
      <c r="K78" s="36"/>
    </row>
    <row r="79" spans="1:11" x14ac:dyDescent="0.2">
      <c r="A79" s="29"/>
      <c r="B79" s="30"/>
      <c r="C79" s="37"/>
      <c r="D79" s="61"/>
      <c r="E79" s="30"/>
      <c r="F79" s="36"/>
      <c r="G79" s="30"/>
      <c r="H79" s="30"/>
      <c r="I79" s="36"/>
      <c r="J79" s="36"/>
      <c r="K79" s="36"/>
    </row>
    <row r="80" spans="1:11" x14ac:dyDescent="0.2">
      <c r="A80" s="29"/>
      <c r="B80" s="30"/>
      <c r="C80" s="62"/>
      <c r="D80" s="26"/>
      <c r="E80" s="28"/>
      <c r="F80" s="36"/>
      <c r="G80" s="30"/>
      <c r="H80" s="30"/>
      <c r="I80" s="36"/>
      <c r="J80" s="36"/>
      <c r="K80" s="36"/>
    </row>
    <row r="81" spans="1:11" x14ac:dyDescent="0.2">
      <c r="A81" s="29"/>
      <c r="B81" s="30"/>
      <c r="C81" s="62"/>
      <c r="D81" s="63"/>
      <c r="E81" s="28"/>
      <c r="F81" s="36"/>
      <c r="G81" s="30"/>
      <c r="H81" s="30"/>
      <c r="I81" s="36"/>
      <c r="J81" s="36"/>
      <c r="K81" s="36"/>
    </row>
    <row r="82" spans="1:11" x14ac:dyDescent="0.2">
      <c r="A82" s="29"/>
      <c r="B82" s="30"/>
      <c r="C82" s="31"/>
      <c r="D82" s="31"/>
      <c r="E82" s="31"/>
      <c r="F82" s="30"/>
      <c r="G82" s="30"/>
      <c r="H82" s="30"/>
      <c r="I82" s="36"/>
      <c r="J82" s="36"/>
      <c r="K82" s="36"/>
    </row>
    <row r="83" spans="1:11" x14ac:dyDescent="0.2">
      <c r="A83" s="29"/>
      <c r="B83" s="30"/>
      <c r="C83" s="31"/>
      <c r="D83" s="31"/>
      <c r="E83" s="31"/>
      <c r="F83" s="30"/>
      <c r="G83" s="30"/>
      <c r="H83" s="30"/>
      <c r="I83" s="36"/>
      <c r="J83" s="36"/>
      <c r="K83" s="36"/>
    </row>
    <row r="84" spans="1:11" x14ac:dyDescent="0.2">
      <c r="A84" s="28"/>
      <c r="B84" s="30"/>
      <c r="C84" s="30"/>
      <c r="D84" s="30"/>
      <c r="E84" s="30"/>
      <c r="F84" s="30"/>
      <c r="G84" s="30"/>
      <c r="H84" s="30"/>
      <c r="I84" s="36"/>
      <c r="J84" s="36"/>
      <c r="K84" s="36"/>
    </row>
    <row r="85" spans="1:11" x14ac:dyDescent="0.2">
      <c r="A85" s="29"/>
      <c r="B85" s="30"/>
      <c r="C85" s="30"/>
      <c r="D85" s="30"/>
      <c r="E85" s="30"/>
      <c r="F85" s="30"/>
      <c r="G85" s="30"/>
      <c r="H85" s="30"/>
      <c r="I85" s="36"/>
      <c r="J85" s="36"/>
      <c r="K85" s="36"/>
    </row>
    <row r="86" spans="1:11" x14ac:dyDescent="0.2">
      <c r="A86" s="29"/>
      <c r="B86" s="30"/>
      <c r="C86" s="30"/>
      <c r="D86" s="30"/>
      <c r="E86" s="30"/>
      <c r="F86" s="30"/>
      <c r="G86" s="30"/>
      <c r="H86" s="30"/>
      <c r="I86" s="36"/>
      <c r="J86" s="36"/>
      <c r="K86" s="36"/>
    </row>
    <row r="87" spans="1:11" x14ac:dyDescent="0.2">
      <c r="A87" s="29"/>
      <c r="B87" s="30"/>
      <c r="C87" s="37"/>
      <c r="D87" s="61"/>
      <c r="E87" s="29"/>
      <c r="F87" s="30"/>
      <c r="G87" s="30"/>
      <c r="H87" s="30"/>
      <c r="I87" s="36"/>
      <c r="J87" s="36"/>
      <c r="K87" s="36"/>
    </row>
    <row r="88" spans="1:11" x14ac:dyDescent="0.2">
      <c r="A88" s="29"/>
      <c r="B88" s="30"/>
      <c r="C88" s="37"/>
      <c r="D88" s="60"/>
      <c r="E88" s="30"/>
      <c r="F88" s="30"/>
      <c r="G88" s="30"/>
      <c r="H88" s="30"/>
      <c r="I88" s="36"/>
      <c r="J88" s="36"/>
      <c r="K88" s="36"/>
    </row>
    <row r="89" spans="1:11" x14ac:dyDescent="0.2">
      <c r="A89" s="29"/>
      <c r="B89" s="30"/>
      <c r="C89" s="30"/>
      <c r="D89" s="30"/>
      <c r="E89" s="30"/>
      <c r="F89" s="30"/>
      <c r="G89" s="30"/>
      <c r="H89" s="30"/>
      <c r="I89" s="36"/>
      <c r="J89" s="36"/>
      <c r="K89" s="36"/>
    </row>
    <row r="90" spans="1:11" x14ac:dyDescent="0.2">
      <c r="A90" s="29"/>
      <c r="B90" s="30"/>
      <c r="C90" s="30"/>
      <c r="D90" s="30"/>
      <c r="E90" s="30"/>
      <c r="F90" s="30"/>
      <c r="G90" s="30"/>
      <c r="H90" s="30"/>
      <c r="I90" s="36"/>
      <c r="J90" s="36"/>
      <c r="K90" s="36"/>
    </row>
    <row r="91" spans="1:11" x14ac:dyDescent="0.2">
      <c r="A91" s="29"/>
      <c r="B91" s="30"/>
      <c r="C91" s="37"/>
      <c r="D91" s="64"/>
      <c r="E91" s="65"/>
      <c r="F91" s="30"/>
      <c r="G91" s="30"/>
      <c r="H91" s="30"/>
      <c r="I91" s="36"/>
      <c r="J91" s="36"/>
      <c r="K91" s="36"/>
    </row>
    <row r="92" spans="1:11" x14ac:dyDescent="0.2">
      <c r="A92" s="29"/>
      <c r="B92" s="30"/>
      <c r="C92" s="37"/>
      <c r="D92" s="31"/>
      <c r="E92" s="29"/>
      <c r="F92" s="30"/>
      <c r="G92" s="30"/>
      <c r="H92" s="30"/>
      <c r="I92" s="36"/>
      <c r="J92" s="36"/>
      <c r="K92" s="36"/>
    </row>
    <row r="93" spans="1:11" x14ac:dyDescent="0.2">
      <c r="A93" s="29"/>
      <c r="B93" s="30"/>
      <c r="C93" s="30"/>
      <c r="D93" s="30"/>
      <c r="E93" s="30"/>
      <c r="F93" s="30"/>
      <c r="G93" s="30"/>
      <c r="H93" s="30"/>
      <c r="I93" s="36"/>
      <c r="J93" s="36"/>
      <c r="K93" s="36"/>
    </row>
    <row r="94" spans="1:11" x14ac:dyDescent="0.2">
      <c r="A94" s="29"/>
      <c r="B94" s="30"/>
      <c r="C94" s="30"/>
      <c r="D94" s="30"/>
      <c r="E94" s="30"/>
      <c r="F94" s="30"/>
      <c r="G94" s="30"/>
      <c r="H94" s="30"/>
      <c r="I94" s="36"/>
      <c r="J94" s="36"/>
      <c r="K94" s="36"/>
    </row>
    <row r="95" spans="1:11" x14ac:dyDescent="0.2">
      <c r="A95" s="29"/>
      <c r="B95" s="30"/>
      <c r="C95" s="37"/>
      <c r="D95" s="64"/>
      <c r="E95" s="29"/>
      <c r="F95" s="30"/>
      <c r="G95" s="30"/>
      <c r="H95" s="30"/>
      <c r="I95" s="36"/>
      <c r="J95" s="36"/>
      <c r="K95" s="36"/>
    </row>
    <row r="96" spans="1:11" x14ac:dyDescent="0.2">
      <c r="A96" s="29"/>
      <c r="B96" s="30"/>
      <c r="C96" s="37"/>
      <c r="D96" s="30"/>
      <c r="E96" s="30"/>
      <c r="F96" s="30"/>
      <c r="G96" s="30"/>
      <c r="H96" s="30"/>
      <c r="I96" s="36"/>
      <c r="J96" s="36"/>
      <c r="K96" s="36"/>
    </row>
    <row r="97" spans="1:11" x14ac:dyDescent="0.2">
      <c r="A97" s="29"/>
      <c r="B97" s="30"/>
      <c r="C97" s="37"/>
      <c r="D97" s="66"/>
      <c r="E97" s="29"/>
      <c r="F97" s="30"/>
      <c r="G97" s="30"/>
      <c r="H97" s="30"/>
      <c r="I97" s="36"/>
      <c r="J97" s="36"/>
      <c r="K97" s="36"/>
    </row>
    <row r="98" spans="1:11" x14ac:dyDescent="0.2">
      <c r="A98" s="29"/>
      <c r="B98" s="30"/>
      <c r="C98" s="37"/>
      <c r="D98" s="66"/>
      <c r="E98" s="29"/>
      <c r="F98" s="30"/>
      <c r="G98" s="30"/>
      <c r="H98" s="30"/>
      <c r="I98" s="36"/>
      <c r="J98" s="36"/>
      <c r="K98" s="36"/>
    </row>
    <row r="99" spans="1:11" x14ac:dyDescent="0.2">
      <c r="A99" s="29"/>
      <c r="B99" s="30"/>
      <c r="C99" s="62"/>
      <c r="D99" s="67"/>
      <c r="E99" s="28"/>
      <c r="F99" s="30"/>
      <c r="G99" s="30"/>
      <c r="H99" s="30"/>
      <c r="I99" s="36"/>
      <c r="J99" s="36"/>
      <c r="K99" s="36"/>
    </row>
    <row r="100" spans="1:11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1:11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1:1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1:1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</sheetData>
  <mergeCells count="12">
    <mergeCell ref="B14:D14"/>
    <mergeCell ref="E12:F12"/>
    <mergeCell ref="E13:F13"/>
    <mergeCell ref="B12:D12"/>
    <mergeCell ref="B13:D13"/>
    <mergeCell ref="B71:D71"/>
    <mergeCell ref="B69:D69"/>
    <mergeCell ref="E69:F69"/>
    <mergeCell ref="G69:H69"/>
    <mergeCell ref="B70:D70"/>
    <mergeCell ref="E70:F70"/>
    <mergeCell ref="G70:H7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0" sqref="A40"/>
    </sheetView>
  </sheetViews>
  <sheetFormatPr defaultRowHeight="12.75" x14ac:dyDescent="0.2"/>
  <cols>
    <col min="1" max="78" width="2.7109375" style="42" customWidth="1"/>
    <col min="79" max="16384" width="9.140625" style="42"/>
  </cols>
  <sheetData/>
  <pageMargins left="0.25" right="0.25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7" sqref="A37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0" sqref="A40"/>
    </sheetView>
  </sheetViews>
  <sheetFormatPr defaultRowHeight="12.75" x14ac:dyDescent="0.2"/>
  <cols>
    <col min="1" max="78" width="2.7109375" style="42" customWidth="1"/>
    <col min="79" max="16384" width="9.140625" style="42"/>
  </cols>
  <sheetData/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WQV  </vt:lpstr>
      <vt:lpstr>WQF </vt:lpstr>
      <vt:lpstr>Figure 2-1</vt:lpstr>
      <vt:lpstr>Table 4-1</vt:lpstr>
      <vt:lpstr>Exhibit 4-111</vt:lpstr>
      <vt:lpstr>'WQF '!Print_Area</vt:lpstr>
      <vt:lpstr>'WQV  '!Print_Area</vt:lpstr>
    </vt:vector>
  </TitlesOfParts>
  <Company>BL Companies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Cyr</dc:creator>
  <cp:lastModifiedBy>Darling, Jessica E.</cp:lastModifiedBy>
  <cp:lastPrinted>2014-05-14T15:43:55Z</cp:lastPrinted>
  <dcterms:created xsi:type="dcterms:W3CDTF">2006-04-24T12:38:56Z</dcterms:created>
  <dcterms:modified xsi:type="dcterms:W3CDTF">2014-06-17T21:02:03Z</dcterms:modified>
</cp:coreProperties>
</file>