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24226"/>
  <mc:AlternateContent xmlns:mc="http://schemas.openxmlformats.org/markup-compatibility/2006">
    <mc:Choice Requires="x15">
      <x15ac:absPath xmlns:x15ac="http://schemas.microsoft.com/office/spreadsheetml/2010/11/ac" url="J:\Contract Admin Financial\01-Electronic Contract Files\3-FISCAL REPORTING\01-Annual Report\16-FY24\1- Blank Instructions\"/>
    </mc:Choice>
  </mc:AlternateContent>
  <xr:revisionPtr revIDLastSave="0" documentId="8_{41CD5A2E-AC27-45FC-953E-CA48C7CD96BE}" xr6:coauthVersionLast="47" xr6:coauthVersionMax="47" xr10:uidLastSave="{00000000-0000-0000-0000-000000000000}"/>
  <bookViews>
    <workbookView xWindow="-120" yWindow="-120" windowWidth="20730" windowHeight="11160" tabRatio="836" activeTab="2" xr2:uid="{00000000-000D-0000-FFFF-FFFF00000000}"/>
  </bookViews>
  <sheets>
    <sheet name="Demographics Page" sheetId="5" r:id="rId1"/>
    <sheet name="A&amp;G and Benefits Page" sheetId="2" r:id="rId2"/>
    <sheet name="Vendor Service Page " sheetId="1" r:id="rId3"/>
    <sheet name="Contract Service Page" sheetId="3" r:id="rId4"/>
    <sheet name="Related Parties" sheetId="6" r:id="rId5"/>
    <sheet name="Review Page" sheetId="4" r:id="rId6"/>
  </sheets>
  <definedNames>
    <definedName name="AandG">'Vendor Service Page '!#REF!</definedName>
    <definedName name="AandGPercent">'A&amp;G and Benefits Page'!$E$28</definedName>
    <definedName name="Benefits">'Vendor Service Page '!#REF!</definedName>
    <definedName name="BenefitsPercent">'A&amp;G and Benefits Page'!$M$28</definedName>
    <definedName name="FiscalYear">'A&amp;G and Benefits Page'!#REF!</definedName>
    <definedName name="FiscalYear1">'Demographics Page'!$C$6</definedName>
    <definedName name="NonAllowableAandG">'A&amp;G and Benefits Page'!$E$22</definedName>
    <definedName name="_xlnm.Print_Area" localSheetId="0">'Demographics Page'!$A$1:$O$40</definedName>
    <definedName name="ProvderName1">'Demographics Page'!$C$4</definedName>
    <definedName name="ProviderName">'A&amp;G and Benefits Page'!#REF!</definedName>
    <definedName name="ReportType">'A&amp;G and Benefits Page'!#REF!</definedName>
    <definedName name="ReportType1">'Demographics Page'!$C$8</definedName>
    <definedName name="TotalAandG">'A&amp;G and Benefits Page'!$E$26</definedName>
    <definedName name="TotalBenefits">'A&amp;G and Benefits Page'!$M$21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4" l="1"/>
  <c r="X33" i="3"/>
  <c r="W33" i="3"/>
  <c r="V33" i="3"/>
  <c r="U33" i="3"/>
  <c r="T33" i="3"/>
  <c r="S33" i="3"/>
  <c r="R33" i="3"/>
  <c r="Q33" i="3"/>
  <c r="P33" i="3"/>
  <c r="O33" i="3"/>
  <c r="N33" i="3"/>
  <c r="M33" i="3"/>
  <c r="L33" i="3"/>
  <c r="K33" i="3"/>
  <c r="J33" i="3"/>
  <c r="I33" i="3"/>
  <c r="B35" i="4"/>
  <c r="R46" i="3"/>
  <c r="R44" i="3"/>
  <c r="R17" i="3"/>
  <c r="R48" i="3" s="1"/>
  <c r="G46" i="3"/>
  <c r="G44" i="3"/>
  <c r="G17" i="3"/>
  <c r="G48" i="3" s="1"/>
  <c r="Q40" i="1"/>
  <c r="Q38" i="1"/>
  <c r="Q15" i="1"/>
  <c r="Q31" i="1" s="1"/>
  <c r="F15" i="1"/>
  <c r="F40" i="1" s="1"/>
  <c r="G25" i="3" l="1"/>
  <c r="R25" i="3"/>
  <c r="G33" i="3"/>
  <c r="G29" i="3"/>
  <c r="R29" i="3"/>
  <c r="Q23" i="1"/>
  <c r="G42" i="3"/>
  <c r="R42" i="3"/>
  <c r="Q42" i="1"/>
  <c r="F31" i="1"/>
  <c r="F27" i="1"/>
  <c r="F42" i="1"/>
  <c r="F23" i="1"/>
  <c r="Q27" i="1"/>
  <c r="F38" i="1"/>
  <c r="E26" i="2" l="1"/>
  <c r="D39" i="3"/>
  <c r="D38" i="3"/>
  <c r="D36" i="1"/>
  <c r="D35" i="1"/>
  <c r="D31" i="3"/>
  <c r="D40" i="3" l="1"/>
  <c r="D37" i="1" l="1"/>
  <c r="D9" i="3" l="1"/>
  <c r="W46" i="3" l="1"/>
  <c r="W17" i="3"/>
  <c r="W42" i="3" l="1"/>
  <c r="W48" i="3"/>
  <c r="W25" i="3"/>
  <c r="W29" i="3" s="1"/>
  <c r="X46" i="3"/>
  <c r="M46" i="3"/>
  <c r="M17" i="3"/>
  <c r="L15" i="1"/>
  <c r="L42" i="1" s="1"/>
  <c r="M42" i="3" l="1"/>
  <c r="M48" i="3"/>
  <c r="L27" i="1"/>
  <c r="L31" i="1" s="1"/>
  <c r="L38" i="1"/>
  <c r="L40" i="1"/>
  <c r="L23" i="1"/>
  <c r="W44" i="3"/>
  <c r="M29" i="3"/>
  <c r="M25" i="3"/>
  <c r="M44" i="3" l="1"/>
  <c r="U15" i="1"/>
  <c r="U38" i="1" l="1"/>
  <c r="U42" i="1"/>
  <c r="U23" i="1"/>
  <c r="U27" i="1" s="1"/>
  <c r="U31" i="1" s="1"/>
  <c r="R15" i="1"/>
  <c r="S46" i="3"/>
  <c r="S17" i="3"/>
  <c r="J17" i="3"/>
  <c r="J48" i="3" s="1"/>
  <c r="J46" i="3"/>
  <c r="S42" i="3" l="1"/>
  <c r="S48" i="3"/>
  <c r="R38" i="1"/>
  <c r="R42" i="1"/>
  <c r="J25" i="3"/>
  <c r="J42" i="3"/>
  <c r="S44" i="3"/>
  <c r="S25" i="3"/>
  <c r="S29" i="3" s="1"/>
  <c r="R27" i="1"/>
  <c r="R31" i="1" s="1"/>
  <c r="R23" i="1"/>
  <c r="U40" i="1"/>
  <c r="J29" i="3"/>
  <c r="J44" i="3" s="1"/>
  <c r="D35" i="3"/>
  <c r="B6" i="4" s="1"/>
  <c r="R40" i="1" l="1"/>
  <c r="D41" i="3"/>
  <c r="H46" i="3" l="1"/>
  <c r="H17" i="3"/>
  <c r="H33" i="3" s="1"/>
  <c r="D11" i="3"/>
  <c r="D7" i="3"/>
  <c r="T46" i="3"/>
  <c r="T17" i="3"/>
  <c r="H42" i="3" l="1"/>
  <c r="D42" i="3" s="1"/>
  <c r="T42" i="3"/>
  <c r="T48" i="3"/>
  <c r="T25" i="3"/>
  <c r="T29" i="3" s="1"/>
  <c r="H25" i="3"/>
  <c r="H29" i="3" s="1"/>
  <c r="B26" i="4"/>
  <c r="D37" i="3"/>
  <c r="D36" i="3"/>
  <c r="D27" i="3"/>
  <c r="D24" i="3"/>
  <c r="D23" i="3"/>
  <c r="D22" i="3"/>
  <c r="D21" i="3"/>
  <c r="D19" i="3"/>
  <c r="D16" i="3"/>
  <c r="D15" i="3"/>
  <c r="D14" i="3"/>
  <c r="D13" i="3"/>
  <c r="U46" i="3"/>
  <c r="V46" i="3"/>
  <c r="X17" i="3"/>
  <c r="V17" i="3"/>
  <c r="U17" i="3"/>
  <c r="U48" i="3" s="1"/>
  <c r="X42" i="3" l="1"/>
  <c r="X48" i="3"/>
  <c r="V42" i="3"/>
  <c r="V48" i="3"/>
  <c r="U25" i="3"/>
  <c r="U42" i="3"/>
  <c r="T44" i="3"/>
  <c r="H48" i="3"/>
  <c r="H44" i="3"/>
  <c r="D44" i="3" s="1"/>
  <c r="X29" i="3"/>
  <c r="X25" i="3"/>
  <c r="V25" i="3"/>
  <c r="V29" i="3" s="1"/>
  <c r="U29" i="3"/>
  <c r="X44" i="3" l="1"/>
  <c r="V44" i="3"/>
  <c r="U44" i="3"/>
  <c r="O17" i="3"/>
  <c r="O42" i="3" l="1"/>
  <c r="O48" i="3"/>
  <c r="D17" i="1"/>
  <c r="I46" i="3" l="1"/>
  <c r="K46" i="3"/>
  <c r="L46" i="3"/>
  <c r="N46" i="3"/>
  <c r="O46" i="3"/>
  <c r="P46" i="3"/>
  <c r="Q46" i="3"/>
  <c r="E15" i="1"/>
  <c r="C11" i="3"/>
  <c r="C9" i="1"/>
  <c r="B23" i="4"/>
  <c r="M21" i="2"/>
  <c r="B11" i="4" s="1"/>
  <c r="G15" i="1"/>
  <c r="H15" i="1"/>
  <c r="I15" i="1"/>
  <c r="J15" i="1"/>
  <c r="J42" i="1" s="1"/>
  <c r="K15" i="1"/>
  <c r="M15" i="1"/>
  <c r="N15" i="1"/>
  <c r="O15" i="1"/>
  <c r="P15" i="1"/>
  <c r="S15" i="1"/>
  <c r="T15" i="1"/>
  <c r="V15" i="1"/>
  <c r="D29" i="1"/>
  <c r="B20" i="4" s="1"/>
  <c r="P2" i="4"/>
  <c r="H2" i="4"/>
  <c r="B2" i="4"/>
  <c r="O2" i="2"/>
  <c r="J2" i="2"/>
  <c r="B2" i="2"/>
  <c r="V2" i="3"/>
  <c r="L2" i="3"/>
  <c r="B2" i="3"/>
  <c r="B2" i="1"/>
  <c r="V2" i="1"/>
  <c r="K2" i="1"/>
  <c r="D34" i="1"/>
  <c r="D33" i="1"/>
  <c r="D20" i="1"/>
  <c r="D21" i="1"/>
  <c r="D22" i="1"/>
  <c r="D19" i="1"/>
  <c r="D9" i="1"/>
  <c r="D12" i="1"/>
  <c r="D13" i="1"/>
  <c r="D14" i="1"/>
  <c r="D11" i="1"/>
  <c r="D7" i="1"/>
  <c r="I17" i="3"/>
  <c r="F17" i="3"/>
  <c r="F48" i="3" s="1"/>
  <c r="Q17" i="3"/>
  <c r="N17" i="3"/>
  <c r="L17" i="3"/>
  <c r="K17" i="3"/>
  <c r="P17" i="3"/>
  <c r="I42" i="3" l="1"/>
  <c r="I48" i="3"/>
  <c r="P42" i="3"/>
  <c r="P48" i="3"/>
  <c r="K42" i="3"/>
  <c r="K48" i="3"/>
  <c r="N42" i="3"/>
  <c r="N48" i="3"/>
  <c r="L42" i="3"/>
  <c r="L48" i="3"/>
  <c r="Q42" i="3"/>
  <c r="Q48" i="3"/>
  <c r="E38" i="1"/>
  <c r="T38" i="1"/>
  <c r="T42" i="1"/>
  <c r="I38" i="1"/>
  <c r="I42" i="1"/>
  <c r="H38" i="1"/>
  <c r="V38" i="1"/>
  <c r="V42" i="1"/>
  <c r="S38" i="1"/>
  <c r="S42" i="1"/>
  <c r="P38" i="1"/>
  <c r="P42" i="1"/>
  <c r="G38" i="1"/>
  <c r="G42" i="1"/>
  <c r="K38" i="1"/>
  <c r="O38" i="1"/>
  <c r="O42" i="1"/>
  <c r="N38" i="1"/>
  <c r="N42" i="1"/>
  <c r="M38" i="1"/>
  <c r="M42" i="1"/>
  <c r="J23" i="1"/>
  <c r="J38" i="1"/>
  <c r="F42" i="3"/>
  <c r="T23" i="1"/>
  <c r="T40" i="1"/>
  <c r="T27" i="1"/>
  <c r="T31" i="1" s="1"/>
  <c r="S23" i="1"/>
  <c r="S27" i="1"/>
  <c r="S31" i="1" s="1"/>
  <c r="B16" i="4"/>
  <c r="D17" i="3"/>
  <c r="B19" i="4" s="1"/>
  <c r="P29" i="3"/>
  <c r="J40" i="1"/>
  <c r="O23" i="1"/>
  <c r="K23" i="1"/>
  <c r="K27" i="1" s="1"/>
  <c r="K31" i="1" s="1"/>
  <c r="K42" i="1" s="1"/>
  <c r="N31" i="1"/>
  <c r="L25" i="3"/>
  <c r="L29" i="3" s="1"/>
  <c r="Q25" i="3"/>
  <c r="J27" i="1"/>
  <c r="J31" i="1" s="1"/>
  <c r="N23" i="1"/>
  <c r="N25" i="3"/>
  <c r="N27" i="1"/>
  <c r="P44" i="3"/>
  <c r="O25" i="3"/>
  <c r="O29" i="3" s="1"/>
  <c r="Q29" i="3"/>
  <c r="N40" i="1"/>
  <c r="P23" i="1"/>
  <c r="K25" i="3"/>
  <c r="K29" i="3" s="1"/>
  <c r="P25" i="3"/>
  <c r="N29" i="3"/>
  <c r="N44" i="3" s="1"/>
  <c r="V23" i="1"/>
  <c r="I25" i="3"/>
  <c r="F25" i="3"/>
  <c r="I23" i="1"/>
  <c r="I27" i="1" s="1"/>
  <c r="I31" i="1" s="1"/>
  <c r="H23" i="1"/>
  <c r="H27" i="1" s="1"/>
  <c r="H31" i="1" s="1"/>
  <c r="H42" i="1" s="1"/>
  <c r="G23" i="1"/>
  <c r="G27" i="1" s="1"/>
  <c r="E23" i="1"/>
  <c r="E27" i="1" s="1"/>
  <c r="M23" i="1"/>
  <c r="M27" i="1" s="1"/>
  <c r="D15" i="1"/>
  <c r="K40" i="1" l="1"/>
  <c r="S40" i="1"/>
  <c r="Q44" i="3"/>
  <c r="L44" i="3"/>
  <c r="K44" i="3"/>
  <c r="M40" i="1"/>
  <c r="M31" i="1"/>
  <c r="V40" i="1"/>
  <c r="V27" i="1"/>
  <c r="F29" i="3"/>
  <c r="F33" i="3" s="1"/>
  <c r="D25" i="3"/>
  <c r="B18" i="4"/>
  <c r="P27" i="1"/>
  <c r="D25" i="1"/>
  <c r="O44" i="3"/>
  <c r="D38" i="1"/>
  <c r="M28" i="2"/>
  <c r="B8" i="4" s="1"/>
  <c r="V31" i="1"/>
  <c r="H40" i="1"/>
  <c r="I29" i="3"/>
  <c r="I40" i="1"/>
  <c r="G40" i="1"/>
  <c r="G31" i="1"/>
  <c r="D23" i="1"/>
  <c r="E28" i="2" l="1"/>
  <c r="B13" i="4" s="1"/>
  <c r="F44" i="3"/>
  <c r="D29" i="3"/>
  <c r="O27" i="1"/>
  <c r="D27" i="1" s="1"/>
  <c r="P40" i="1"/>
  <c r="P31" i="1"/>
  <c r="B7" i="4"/>
  <c r="I44" i="3"/>
  <c r="E31" i="1"/>
  <c r="E42" i="1" s="1"/>
  <c r="E40" i="1"/>
  <c r="D33" i="3" l="1"/>
  <c r="O31" i="1"/>
  <c r="D42" i="1" s="1"/>
  <c r="O40" i="1"/>
  <c r="D40" i="1" s="1"/>
  <c r="B12" i="4"/>
  <c r="D48" i="3" l="1"/>
  <c r="F46" i="3"/>
  <c r="D46" i="3" s="1"/>
  <c r="B29" i="4"/>
  <c r="D31" i="1"/>
</calcChain>
</file>

<file path=xl/sharedStrings.xml><?xml version="1.0" encoding="utf-8"?>
<sst xmlns="http://schemas.openxmlformats.org/spreadsheetml/2006/main" count="572" uniqueCount="431">
  <si>
    <t>Other</t>
  </si>
  <si>
    <t>Consultants</t>
  </si>
  <si>
    <t>Social Security</t>
  </si>
  <si>
    <t>Unemployment</t>
  </si>
  <si>
    <t>Workers Comp.</t>
  </si>
  <si>
    <t>Employee Insurance</t>
  </si>
  <si>
    <t>Retirement</t>
  </si>
  <si>
    <t>Non-Allowable Costs</t>
  </si>
  <si>
    <t>Residential</t>
  </si>
  <si>
    <t>Day Supports</t>
  </si>
  <si>
    <t>Provider:</t>
  </si>
  <si>
    <t>Vendor Service Authorizations:</t>
  </si>
  <si>
    <t>Wages:</t>
  </si>
  <si>
    <t>Benefits:</t>
  </si>
  <si>
    <t>A&amp;G:</t>
  </si>
  <si>
    <t>Fiscal Year:</t>
  </si>
  <si>
    <t>Report Type:</t>
  </si>
  <si>
    <t>Total Revenue:</t>
  </si>
  <si>
    <t>End of Year Report</t>
  </si>
  <si>
    <t>ACES</t>
  </si>
  <si>
    <t>Benefits</t>
  </si>
  <si>
    <t>Clinical</t>
  </si>
  <si>
    <t>Nursing</t>
  </si>
  <si>
    <t>Transportation</t>
  </si>
  <si>
    <t>Non-Salary</t>
  </si>
  <si>
    <t>Accounting &amp; Auditing</t>
  </si>
  <si>
    <t>Management Services</t>
  </si>
  <si>
    <t>Consultant Services</t>
  </si>
  <si>
    <t>All other Non-Salary costs</t>
  </si>
  <si>
    <t>Plant &amp; Maintenance Costs</t>
  </si>
  <si>
    <t>Total Benefits</t>
  </si>
  <si>
    <t>Benefits as a percentage of Wages:</t>
  </si>
  <si>
    <t>Total A&amp;G</t>
  </si>
  <si>
    <t>FTE's:</t>
  </si>
  <si>
    <t>A&amp;G as a percentage of Non A&amp;G Total Cost:</t>
  </si>
  <si>
    <t>Total Non-Salary Cost:</t>
  </si>
  <si>
    <t>Total Wages Cost:</t>
  </si>
  <si>
    <t>Non-Salary:</t>
  </si>
  <si>
    <t>Provider Name:</t>
  </si>
  <si>
    <t>Preparer:</t>
  </si>
  <si>
    <t>Revenue:</t>
  </si>
  <si>
    <t>Contract Service Authorizations:</t>
  </si>
  <si>
    <t>I.H.S.</t>
  </si>
  <si>
    <t>All questions that are answered with a "NO" must be reviewed with the provider.</t>
  </si>
  <si>
    <t>Other/Participant Wages</t>
  </si>
  <si>
    <t>Total</t>
  </si>
  <si>
    <t>Name of Authorized Signatory</t>
  </si>
  <si>
    <t>Title of Authorized Signatory</t>
  </si>
  <si>
    <t>Date</t>
  </si>
  <si>
    <t>Surplus/Loss:</t>
  </si>
  <si>
    <t>DDS Service Cost:</t>
  </si>
  <si>
    <t>Contract Service Revenue</t>
  </si>
  <si>
    <t>Total DDS Allowable Cost:</t>
  </si>
  <si>
    <t>Direct Care</t>
  </si>
  <si>
    <t>DDS Per CSA Cost:</t>
  </si>
  <si>
    <t>Total Program Cost:</t>
  </si>
  <si>
    <t>Vendor Service Revenue</t>
  </si>
  <si>
    <t xml:space="preserve"> </t>
  </si>
  <si>
    <t>Vendor Service Page</t>
  </si>
  <si>
    <t>Contract Service Page</t>
  </si>
  <si>
    <t>A&amp;G and Benefits Page</t>
  </si>
  <si>
    <t>Review Page</t>
  </si>
  <si>
    <t>Demographics Page</t>
  </si>
  <si>
    <t>Operating and Non-Operating Revenue including Sales Revenue</t>
  </si>
  <si>
    <t>Non-Allowable Cost:</t>
  </si>
  <si>
    <t>Correct Report To File</t>
  </si>
  <si>
    <t>A&amp;G</t>
  </si>
  <si>
    <t>FTEs</t>
  </si>
  <si>
    <t>Participant Wages</t>
  </si>
  <si>
    <t>Surplus/Loss</t>
  </si>
  <si>
    <t>What was the Surplus/Loss for this provider in it's DDS funded programs?</t>
  </si>
  <si>
    <t>FTEs:</t>
  </si>
  <si>
    <t>Is there a Percentage of Benefits? If NO, the provider must enter the Benefits data on the A&amp;G and Benefits Page.</t>
  </si>
  <si>
    <t>Is there a Percentage of A&amp;G? If NO, the provider must enter A&amp;G data on the A&amp;G and Benefits Page.</t>
  </si>
  <si>
    <t>Is the Percentage of Benefits less than 30%?, If NO, the provider must explain why?</t>
  </si>
  <si>
    <t>Does the sum of Total Allowable A&amp;G on the A&amp;G and Benefits Page equal the sum of Total Allowable A&amp;G from the Vendor and Contract Service Pages?</t>
  </si>
  <si>
    <t>If NO, the provider must correct.</t>
  </si>
  <si>
    <t>Does the Non-DDS Revenue match or exceed Other/Participant Wages on the Contract Service Page for Vocational Programs? If NO, the provider must explain.</t>
  </si>
  <si>
    <t>There are no reported Non-Allowable Costs. If no, please identify all the non-allowable costs.</t>
  </si>
  <si>
    <t>Does the sum of FTEs in Row 9 in each service model  equal the sum of FTEs in the staffing categories in Column C on the Vendor Service Page? If no, the provider must correct.</t>
  </si>
  <si>
    <t>Does the sum of FTEs in Row 9 in each service model equal the sum of FTEs in the staffing categories in Column C on the Contract Service Page? If no, the provider must correct.</t>
  </si>
  <si>
    <t>CCH</t>
  </si>
  <si>
    <t xml:space="preserve">Wages </t>
  </si>
  <si>
    <t xml:space="preserve">Allocated Benefits </t>
  </si>
  <si>
    <t>Employee Benefits:</t>
  </si>
  <si>
    <t>Does the sum of Total Benefits on the A&amp;G and Benefits Page equal the sum of Total Benefits from the Allocated Benefits itemized for the A&amp;G expenses, Vendor and Contract Service Pages? If NO, the provider must correct.</t>
  </si>
  <si>
    <t>Employee benefits must include the total cost of all mandatory and voluntary benefits incurred by the organiztion. Providers must allocate the Total Benefits to A&amp;G, the Vendor Service page and the Contract Service Page.</t>
  </si>
  <si>
    <t>A&amp;G is defined as those costs that have been incurred for the overall executive and administrative offices of the organization or other expenses of a general nature.   These are costs that by their nature are administrative in support of the overall organization.  This category must also include its allocable share of fringe benefit costs, operation and maintenance expenses, depreciation, and interest costs. The Total A&amp;G expenses must be allocated onto the Vendor and Contract Service Page.</t>
  </si>
  <si>
    <t>Total Allocated Benefits Cost:</t>
  </si>
  <si>
    <t>Total Allocated A&amp;G Cost:</t>
  </si>
  <si>
    <t>Cost Settlement</t>
  </si>
  <si>
    <t xml:space="preserve">Cost Settlement </t>
  </si>
  <si>
    <t>Is the Percentage of A&amp;G less than 18%? If NO, the provider must explain why.</t>
  </si>
  <si>
    <t>PRE-VOC</t>
  </si>
  <si>
    <t>ISE</t>
  </si>
  <si>
    <t>IND DAY</t>
  </si>
  <si>
    <t>GSE</t>
  </si>
  <si>
    <t>DSO</t>
  </si>
  <si>
    <t>SENIOR SUPP</t>
  </si>
  <si>
    <t>SHARED LIVING</t>
  </si>
  <si>
    <t>ADULT DAY</t>
  </si>
  <si>
    <t>BEH</t>
  </si>
  <si>
    <t>HCC</t>
  </si>
  <si>
    <t>RESPITE</t>
  </si>
  <si>
    <t>IHS</t>
  </si>
  <si>
    <t>PERSONAL SUPP</t>
  </si>
  <si>
    <r>
      <t xml:space="preserve">OTHER </t>
    </r>
    <r>
      <rPr>
        <b/>
        <sz val="8"/>
        <color theme="1"/>
        <rFont val="Calibri"/>
        <family val="2"/>
        <scheme val="minor"/>
      </rPr>
      <t>(Vendor Service Page ONLY)</t>
    </r>
  </si>
  <si>
    <t>Transition Services</t>
  </si>
  <si>
    <t>Other Support Services</t>
  </si>
  <si>
    <t>A Behavioral Approach, LLC</t>
  </si>
  <si>
    <t>Abilis, Inc. (formerly Greenwich ARC)</t>
  </si>
  <si>
    <t>Abilities Without Boundaries, Inc.</t>
  </si>
  <si>
    <t>Ability Beyond Disability, Inc.</t>
  </si>
  <si>
    <t>ABLE Home Health Care, LLC</t>
  </si>
  <si>
    <t>Adelbrook Community Services, Inc.</t>
  </si>
  <si>
    <t>Adult Vocational Programs, Inc.</t>
  </si>
  <si>
    <t>Advanced Behavioral Care LLC</t>
  </si>
  <si>
    <t>All Care, LLC</t>
  </si>
  <si>
    <t>All Pointe Care LLC (formerly Alliance Staffing of CT)</t>
  </si>
  <si>
    <t>Alliance Healthcare Solutions, LLC</t>
  </si>
  <si>
    <t>Allie's Dream</t>
  </si>
  <si>
    <t>Almada Lodge-Times Farm Camp Corporation, The (Channel 3 Kids Camp)</t>
  </si>
  <si>
    <t>Alternative Services - Connecticut, Inc.</t>
  </si>
  <si>
    <t>Alternatives, Inc.</t>
  </si>
  <si>
    <t>Apex Educational Solutions, LLC</t>
  </si>
  <si>
    <t>Applied Behavioral Sciences, LLC</t>
  </si>
  <si>
    <t>Arc Eastern Connecticut, Inc. The</t>
  </si>
  <si>
    <t>ARI of Connecticut, Inc.</t>
  </si>
  <si>
    <t>Ascension Habilitative Support Services, LLC</t>
  </si>
  <si>
    <t>Association for Community Organizations and Resource Development Inc. (ACORD)</t>
  </si>
  <si>
    <t>BAGS Foundation CT, Inc.</t>
  </si>
  <si>
    <t>Baroco Corporation The</t>
  </si>
  <si>
    <t>Behavioral Management, LLC</t>
  </si>
  <si>
    <t>Benhaven, Inc.</t>
  </si>
  <si>
    <t>Brian House, Inc.</t>
  </si>
  <si>
    <t>Bridges Healthcare, Inc.</t>
  </si>
  <si>
    <t>Bristol Adult Resource Center, Inc.</t>
  </si>
  <si>
    <t>Buckingham Community Services of C.T., Inc.</t>
  </si>
  <si>
    <t>Camp Ramapo For Children (Camp Ramapo)</t>
  </si>
  <si>
    <t>Caring Community of Connecticut, Inc. The</t>
  </si>
  <si>
    <t>Catholic Charities, Inc. - Archdiocese of Hartford</t>
  </si>
  <si>
    <t>Cattleya, LLC</t>
  </si>
  <si>
    <t>Center for Human Development, Inc.</t>
  </si>
  <si>
    <t>Center of Hope Foundation, Incorporated</t>
  </si>
  <si>
    <t>Cerebral Palsy of Westchester, Inc.</t>
  </si>
  <si>
    <t>Chapel Haven Schleifer Center, Inc.</t>
  </si>
  <si>
    <t>Chez Nous, Inc.</t>
  </si>
  <si>
    <t>Children's Center of Hamden, Inc. The</t>
  </si>
  <si>
    <t>CLASP Homes, Inc.</t>
  </si>
  <si>
    <t>Community Based Services, Inc.</t>
  </si>
  <si>
    <t>Community Care Team, LLC</t>
  </si>
  <si>
    <t>Community Residences, Inc.</t>
  </si>
  <si>
    <t>Community Social Integration LLC</t>
  </si>
  <si>
    <t>Community Systems Inc. (CSI)</t>
  </si>
  <si>
    <t>Community Vocational Services Incorporated (CVS)</t>
  </si>
  <si>
    <t>Compassion N Care, LLC</t>
  </si>
  <si>
    <t>Complete Care Health Services, LLC dba Palace Adult Day Health Center</t>
  </si>
  <si>
    <t>Connecticut Institute for the Blind, Inc. dba Oak Hill Industries, Inc.</t>
  </si>
  <si>
    <t>Connecticut Transportation Solutions, LLC</t>
  </si>
  <si>
    <t>Continuum of Care, Inc.</t>
  </si>
  <si>
    <t>Corporation for Public Management</t>
  </si>
  <si>
    <t>CT Behavioral Health, LLC</t>
  </si>
  <si>
    <t>Curtin Motor Livery Service, Incorporated</t>
  </si>
  <si>
    <t>CW Resources, Inc.</t>
  </si>
  <si>
    <t>Day-Break at Farmington, LLC</t>
  </si>
  <si>
    <t>DDN Health Care Coordination, LLC</t>
  </si>
  <si>
    <t>Developmental Solutions, LLC</t>
  </si>
  <si>
    <t>Disability Resource Network, Inc.</t>
  </si>
  <si>
    <t>Easter Seal Rehab Center of Greater Waterbury, Inc.</t>
  </si>
  <si>
    <t>Easter Seals Capital Region &amp; Eastern Connecticut, Inc.</t>
  </si>
  <si>
    <t>Easter Seals Connecticut, Inc. (dba Easter Seals Coastal Fairfield County)</t>
  </si>
  <si>
    <t>Eastern Community Development Corporation</t>
  </si>
  <si>
    <t>EdAdvance</t>
  </si>
  <si>
    <t>Educational Consultants Group</t>
  </si>
  <si>
    <t>Employment Options, LLC</t>
  </si>
  <si>
    <t>Eprine Community Services, Inc.</t>
  </si>
  <si>
    <t>Family Care Visiting Nurse &amp; Home Care Agency, L.L.C.</t>
  </si>
  <si>
    <t>Family Options, Inc.</t>
  </si>
  <si>
    <t>Family Partnerships of Connecticut, LLC</t>
  </si>
  <si>
    <t>Family Support Team, LLC</t>
  </si>
  <si>
    <t>Felician Adult Day Care, Inc.</t>
  </si>
  <si>
    <t>Friends of New Milford, Inc.</t>
  </si>
  <si>
    <t>Futures, Incorporated</t>
  </si>
  <si>
    <t>G.I.L. Foundation, Inc. (Grounded in Love)</t>
  </si>
  <si>
    <t>G.R.O.W.E.R.S., Inc.</t>
  </si>
  <si>
    <t>Global Horizon Development Inc.</t>
  </si>
  <si>
    <t>Glory Days, LLC</t>
  </si>
  <si>
    <t>Good Life Residential, LLC</t>
  </si>
  <si>
    <t>Goodwill Industries of Southern New England, Inc.</t>
  </si>
  <si>
    <t>Goodwill of Western and Northern Connecticut, Inc.</t>
  </si>
  <si>
    <t>Green Chimneys Children's Services, Inc.</t>
  </si>
  <si>
    <t>Greenwich Adult Day Care Inc. (dba River House Adult Day Center)</t>
  </si>
  <si>
    <t>Guide Inc.</t>
  </si>
  <si>
    <t>HARC, Inc.</t>
  </si>
  <si>
    <t>HART United Inc</t>
  </si>
  <si>
    <t>Helping People Excel, Inc.</t>
  </si>
  <si>
    <t>Hispanic Coalition of Greater Waterbury, Inc.</t>
  </si>
  <si>
    <t>Horizons Programs, Inc.</t>
  </si>
  <si>
    <t>Horizons, Inc.</t>
  </si>
  <si>
    <t>Humanidad, Inc.</t>
  </si>
  <si>
    <t>ICES, Inc.</t>
  </si>
  <si>
    <t>Inclusion First L.L.C.</t>
  </si>
  <si>
    <t>Independent Living Solutions, LLC</t>
  </si>
  <si>
    <t>Interlocking Connections, LLC</t>
  </si>
  <si>
    <t>Jewish Association for Community Living, Inc. (JCL)</t>
  </si>
  <si>
    <t>Jewish Family Services of Greater Hartford, Inc.</t>
  </si>
  <si>
    <t>Journey Found, Inc.</t>
  </si>
  <si>
    <t>KenCrest Services, Inc.</t>
  </si>
  <si>
    <t>Key Human Services, Inc.</t>
  </si>
  <si>
    <t>Kuhn Employment Opportunities, Inc.</t>
  </si>
  <si>
    <t>Lasse's Livery Service, Inc.</t>
  </si>
  <si>
    <t>Liberty Homecare Options, LLC</t>
  </si>
  <si>
    <t>Life Needs CoOp Inc.</t>
  </si>
  <si>
    <t>Lighthouse Voc-Ed Center, Inc. The</t>
  </si>
  <si>
    <t>Living Innovations Support Services, Inc.</t>
  </si>
  <si>
    <t>Lotus Behavioral Consultation, LLC</t>
  </si>
  <si>
    <t>MARC Community Resources, LTD</t>
  </si>
  <si>
    <t>MARC, Inc. of Manchester</t>
  </si>
  <si>
    <t>March, Inc. of Manchester</t>
  </si>
  <si>
    <t>Marrakech Housing Options, Inc.</t>
  </si>
  <si>
    <t>Mercy Drive-CT, Inc.</t>
  </si>
  <si>
    <t>Midstate ARC, Inc. (formerly ARC of Meriden-Wallingford, Inc.)</t>
  </si>
  <si>
    <t>Mosaic of Connecticut Inc.</t>
  </si>
  <si>
    <t>Network, Inc.</t>
  </si>
  <si>
    <t>New Beginnings for Life, LLC</t>
  </si>
  <si>
    <t>New Canaan Group Home, Inc.</t>
  </si>
  <si>
    <t>New England Business Associates, Inc.</t>
  </si>
  <si>
    <t>New England Residential Services, Inc.</t>
  </si>
  <si>
    <t>New Foundations, Inc.</t>
  </si>
  <si>
    <t>North American Family Institute, Inc. (NAFI)</t>
  </si>
  <si>
    <t>Northeast Placement Services, Inc.</t>
  </si>
  <si>
    <t>Opportunity House, Inc.</t>
  </si>
  <si>
    <t>Opportunity Works Connecticut, Inc.</t>
  </si>
  <si>
    <t>Options Employment and Educational Services, LLC</t>
  </si>
  <si>
    <t>Options Unlimited, Inc.</t>
  </si>
  <si>
    <t>Partners in Care, Inc.</t>
  </si>
  <si>
    <t>Pathways to Success, LLC</t>
  </si>
  <si>
    <t>PrimeCare, Inc.</t>
  </si>
  <si>
    <t>Rebar, Colleen</t>
  </si>
  <si>
    <t>Reliance Health, Inc.</t>
  </si>
  <si>
    <t>Resources for Human Development Inc.</t>
  </si>
  <si>
    <t>Rivera, Nicole</t>
  </si>
  <si>
    <t>Rivers, Tabbetha</t>
  </si>
  <si>
    <t>RMS Development, Inc.</t>
  </si>
  <si>
    <t>Robin's Nest Intergenerational Daycare, LLC</t>
  </si>
  <si>
    <t>Russolillo, Patrick</t>
  </si>
  <si>
    <t>S I S T E R S, LLC</t>
  </si>
  <si>
    <t>Samiotes, John G.</t>
  </si>
  <si>
    <t>SARAH Seneca Residential Services, Inc.</t>
  </si>
  <si>
    <t>SARAH Tuxis Residential and Community Resources, Inc.</t>
  </si>
  <si>
    <t>SARAH, Inc.</t>
  </si>
  <si>
    <t>Seabird Enterprises, Inc.</t>
  </si>
  <si>
    <t>Sharp Training, Inc.</t>
  </si>
  <si>
    <t>SJ Larsen Consulting, LLC</t>
  </si>
  <si>
    <t>Southeastern Employment Services, LLC</t>
  </si>
  <si>
    <t>St. Catherine Center for Special Needs Inc.</t>
  </si>
  <si>
    <t>St. Francis Hospital/ Lifeline</t>
  </si>
  <si>
    <t>St. Vincent's Special Needs Center, Inc.</t>
  </si>
  <si>
    <t>STAR, Inc., Lighting The Way…</t>
  </si>
  <si>
    <t>Steele, Kelly</t>
  </si>
  <si>
    <t>Stern, Steven, dba Clinical Consultation Services</t>
  </si>
  <si>
    <t>Sunrise Northeast, Inc.</t>
  </si>
  <si>
    <t>Sunset Hill, Inc.</t>
  </si>
  <si>
    <t>Sunset Shores of Milford, Inc.</t>
  </si>
  <si>
    <t>Supported Living Group LLC, The</t>
  </si>
  <si>
    <t>Tish Hayes Nursing Consultant LLC</t>
  </si>
  <si>
    <t>Transition Services of Fairfield County, LLC</t>
  </si>
  <si>
    <t>Transitional Employment Unlimited, Inc.</t>
  </si>
  <si>
    <t>Trevino, Sandra</t>
  </si>
  <si>
    <t>Turning Leaf Agency, Corp.</t>
  </si>
  <si>
    <t>United Cerebral Palsy Association of Eastern Connecticut, Inc.</t>
  </si>
  <si>
    <t>United Community &amp; Family Services, Inc.</t>
  </si>
  <si>
    <t>VanderMaelen, Ann</t>
  </si>
  <si>
    <t>Vangor, Laura</t>
  </si>
  <si>
    <t>Viability, Inc.</t>
  </si>
  <si>
    <t>Vinfen Corporation of Connecticut, Inc.</t>
  </si>
  <si>
    <t>Vista Life Innovations, Inc.</t>
  </si>
  <si>
    <t>Vogl Program for Autism Spectrum Disorders, LLC The</t>
  </si>
  <si>
    <t>Walker, Nickeisha</t>
  </si>
  <si>
    <t>Waterbury ARC, Inc.</t>
  </si>
  <si>
    <t>Wegner-Vincent, Erin</t>
  </si>
  <si>
    <t>West Haven Community House Association, Incorporated The</t>
  </si>
  <si>
    <t>White Rose Home Healthcare Agency, LLC</t>
  </si>
  <si>
    <t>Whitney, Robert</t>
  </si>
  <si>
    <t>Whole Life, Inc.</t>
  </si>
  <si>
    <t>Williams, Ryan</t>
  </si>
  <si>
    <t>Windsor Independent Living Association, Inc. (WILA)</t>
  </si>
  <si>
    <t>Winebrenner, Elizabeth</t>
  </si>
  <si>
    <t>Wolfe, Vicki</t>
  </si>
  <si>
    <t>Yellow Cab Co. of New London &amp; Groton, Incorporated The</t>
  </si>
  <si>
    <t>Zwicker, Thomas</t>
  </si>
  <si>
    <t>SPECIALIZED SERVICES</t>
  </si>
  <si>
    <t>Adult Companion Services</t>
  </si>
  <si>
    <t>Other Services: Enter Service Type (s)</t>
  </si>
  <si>
    <t>Am Pm Care Services, LLC</t>
  </si>
  <si>
    <t>Andring, Julie (Supporting Individuals in Society, LLC</t>
  </si>
  <si>
    <t>Arc of Greater New Haven, Inc.</t>
  </si>
  <si>
    <t>Arc of Litchfield County, Inc. (formerly LARC)</t>
  </si>
  <si>
    <t>Arc of Southington, Inc. The</t>
  </si>
  <si>
    <t>Arc of The Farmington Valley, Inc. The</t>
  </si>
  <si>
    <t>Aspire Living &amp; Learning, Inc. (formerly IPP)</t>
  </si>
  <si>
    <t>At the Corner of Determination and Hope, LLC</t>
  </si>
  <si>
    <t>Capitol Region Education Council Foundation, Inc.(CREC)</t>
  </si>
  <si>
    <t>Center for Transitional Living, LLC</t>
  </si>
  <si>
    <t>Companion Support Resources, LLC</t>
  </si>
  <si>
    <t>Digital Network Group, LLC dba Kinetic Potential</t>
  </si>
  <si>
    <t>Discovering Kindness Home Health, LLC</t>
  </si>
  <si>
    <t>Life-Skills, Inc.</t>
  </si>
  <si>
    <t>RN Health Care Coordination Services PLLC (Sharon Betts)</t>
  </si>
  <si>
    <t>RyanJason dba Right at Home of Greater Fairfield County</t>
  </si>
  <si>
    <t>Sunrise Northeast Opportunities, Inc. (formerly UCP of Gr. Hartford)</t>
  </si>
  <si>
    <t>Talbert, Linda</t>
  </si>
  <si>
    <t>TLC Homecare, LLC</t>
  </si>
  <si>
    <t>Wilkinson, Patrick</t>
  </si>
  <si>
    <t>Winchester Town Treasurer (formerly Winsted Senior Center)</t>
  </si>
  <si>
    <t>Within Reach, LLC</t>
  </si>
  <si>
    <t>Bear Den Project, Inc.</t>
  </si>
  <si>
    <t>BEHAVIORAL ASSOC.MA INC</t>
  </si>
  <si>
    <t>CCARC, Inc.</t>
  </si>
  <si>
    <t>Community Connections, Inc.</t>
  </si>
  <si>
    <t>Community Services to Support Independence, Inc.</t>
  </si>
  <si>
    <t>DDN Consulting Services, LLC</t>
  </si>
  <si>
    <t>DEVEREUX FOUNDATION</t>
  </si>
  <si>
    <t>Donald &amp; Macie Health, LLC</t>
  </si>
  <si>
    <t>Dungarvin Connecticut, LLC</t>
  </si>
  <si>
    <t>Entrepreneur Connect, Inc.</t>
  </si>
  <si>
    <t>HEARTBEET LIFESHARING</t>
  </si>
  <si>
    <t>JARC (FLA)</t>
  </si>
  <si>
    <t>Judge Rotenberg Educational Center, Inc.</t>
  </si>
  <si>
    <t>LATHAM CENTERS, INC</t>
  </si>
  <si>
    <t>Living Independently Forever, Inc.</t>
  </si>
  <si>
    <t>MARTHA LLOYD SCHOOL</t>
  </si>
  <si>
    <t>MERZWA ENTERPRISES INC</t>
  </si>
  <si>
    <t>Milestones Behavioral Services, Inc.</t>
  </si>
  <si>
    <t>NEURO RESTORATIVE</t>
  </si>
  <si>
    <t>Only Smiles Adult Day Services, LLC</t>
  </si>
  <si>
    <t>PJW Nursing Consultants, LLC</t>
  </si>
  <si>
    <t>Reach to Be LTD Liability Co.</t>
  </si>
  <si>
    <t>RIVERBROOK RESIDENCE INC</t>
  </si>
  <si>
    <t>Safeway Family Services, LLC</t>
  </si>
  <si>
    <t>Second Chance Home Care, LLC</t>
  </si>
  <si>
    <t>The Center for Pediatric and Family Growth formerly (Quality Behavioral Solutions, LLC)</t>
  </si>
  <si>
    <t>Torch Light Residential, LLC</t>
  </si>
  <si>
    <t>Unity Project</t>
  </si>
  <si>
    <t xml:space="preserve">Does the Non-DDS Revenue match or exceed Other/Participant Wages on the Vendor Service Page for Vocational Programs? If not, please explain.   </t>
  </si>
  <si>
    <t>ARPA HCBS Revenue - Provider Stability</t>
  </si>
  <si>
    <t>ARPA HCBS Revenue - DDS Workforce Stability</t>
  </si>
  <si>
    <t>ARPA HCBS Revenue - Infrastructure &amp; Technology</t>
  </si>
  <si>
    <t>Executive Director Signature</t>
  </si>
  <si>
    <t xml:space="preserve">By submitting this DDS Expense Report, I am certifying that the I have reviewed the information contained in this report, and that to the best of my ability is true and accurate. </t>
  </si>
  <si>
    <t>All Together Licensed Behavior Analyst Services, PLLC</t>
  </si>
  <si>
    <t>Allied Community Programs, Inc.</t>
  </si>
  <si>
    <t>Beautiful Life Adult Home Care Services, LLC</t>
  </si>
  <si>
    <t>Briason Associates, LLC</t>
  </si>
  <si>
    <t>C and A Auto, LLC</t>
  </si>
  <si>
    <t>CREATE Independence, Inc.</t>
  </si>
  <si>
    <t>Cusack Applied Behavior Analysis, LLC-agency</t>
  </si>
  <si>
    <t>DACS Foundation, Inc.</t>
  </si>
  <si>
    <t>FamilyWise, LLC</t>
  </si>
  <si>
    <t>FMCH, Inc. (formerly Bluebird, LLC)</t>
  </si>
  <si>
    <t>Gold Coast Residence and Services Company</t>
  </si>
  <si>
    <t>Kennedy Collective, Inc. The (formerly Kennedy Center)</t>
  </si>
  <si>
    <t>LAKESIDE TLF, LLC DBA LAKESIDE NEUROLOGIC</t>
  </si>
  <si>
    <t>MANNA Support Services, LLC</t>
  </si>
  <si>
    <t>Mothers Assist Elderly, LLC</t>
  </si>
  <si>
    <t>Newport, Paul</t>
  </si>
  <si>
    <t>Olbrych, Kristen</t>
  </si>
  <si>
    <t>OneWell of CT, LLC</t>
  </si>
  <si>
    <t>Onyebuchi, Elizabeth</t>
  </si>
  <si>
    <t>Pannozzo, Joseph</t>
  </si>
  <si>
    <t>Papstein, Jacalyn, BCBA</t>
  </si>
  <si>
    <t>Patterson, Glenroy</t>
  </si>
  <si>
    <t>Pelsis, Taylor</t>
  </si>
  <si>
    <t>Pepin, Martina</t>
  </si>
  <si>
    <t>Phillips, Sonji</t>
  </si>
  <si>
    <t>Positive Behavior Focus, PLLC</t>
  </si>
  <si>
    <t>Powell, Keisha</t>
  </si>
  <si>
    <t>Psychological Assessment Services</t>
  </si>
  <si>
    <t>Radasch, Peter, Psy.D.</t>
  </si>
  <si>
    <t>Rankine, Jacquelynn</t>
  </si>
  <si>
    <t>Reinhardt, Anna Thompson</t>
  </si>
  <si>
    <t>Reynolds, Lionel</t>
  </si>
  <si>
    <t>Rosenthal, Elizabeth</t>
  </si>
  <si>
    <t>Smtih, Daniel</t>
  </si>
  <si>
    <t>Wislocki, Sarah</t>
  </si>
  <si>
    <t xml:space="preserve">Manager/Supervisor </t>
  </si>
  <si>
    <r>
      <t xml:space="preserve">OTHER     </t>
    </r>
    <r>
      <rPr>
        <b/>
        <sz val="8"/>
        <color theme="1"/>
        <rFont val="Calibri"/>
        <family val="2"/>
        <scheme val="minor"/>
      </rPr>
      <t>*Enter service type on line 45 below</t>
    </r>
  </si>
  <si>
    <t>CUST EMP</t>
  </si>
  <si>
    <t>REMOTE SUPPO</t>
  </si>
  <si>
    <t>REMOTE SUPP</t>
  </si>
  <si>
    <t>OTHER service types as entered on line 45 of the Vendor Service Page</t>
  </si>
  <si>
    <t>A Brand New Day ABA Services LLC</t>
  </si>
  <si>
    <t>Accessing Abilities</t>
  </si>
  <si>
    <t>Alchera Inc.</t>
  </si>
  <si>
    <t>Childrens Community Programs of CT, Inc</t>
  </si>
  <si>
    <t>Creative Potential LLC</t>
  </si>
  <si>
    <t>Helping Others to Succeed Inc.</t>
  </si>
  <si>
    <t>Homewatch CareGivers of Windsor</t>
  </si>
  <si>
    <t>Hope Works Community Center LLC</t>
  </si>
  <si>
    <t>Hubcare Service LLC</t>
  </si>
  <si>
    <t>Kellys Kids Inc</t>
  </si>
  <si>
    <t>Light at the End of the Puzzle</t>
  </si>
  <si>
    <t>Night Owl Support Systems, LLC</t>
  </si>
  <si>
    <t>The Friends Room, Inc.</t>
  </si>
  <si>
    <t>Whispering Brook Farm and Art Studio Inc.</t>
  </si>
  <si>
    <t>Is the Total DDS Contract Revenue less than $300,000? If NO, the provider must submit an Annual Report and a Financial Audit or a State Single Audit, not this Expense Report.</t>
  </si>
  <si>
    <t>Are there any related party transactions</t>
  </si>
  <si>
    <t>(Please Select)</t>
  </si>
  <si>
    <t>RP1</t>
  </si>
  <si>
    <t>RP2</t>
  </si>
  <si>
    <t>RP3</t>
  </si>
  <si>
    <t>Related Party #1</t>
  </si>
  <si>
    <t>Related Party #2</t>
  </si>
  <si>
    <t>Related Party #3</t>
  </si>
  <si>
    <t>Name of Individual</t>
  </si>
  <si>
    <t>Address of Individual</t>
  </si>
  <si>
    <t>City, Town, Zip</t>
  </si>
  <si>
    <t>Name of Individual's Firm/Business</t>
  </si>
  <si>
    <t>Address of Individual's Firm/Business</t>
  </si>
  <si>
    <t>PADDR</t>
  </si>
  <si>
    <t>PCOST</t>
  </si>
  <si>
    <t>PUNQID</t>
  </si>
  <si>
    <t>* if Yes,  please complete below documentation</t>
  </si>
  <si>
    <t>Property Address</t>
  </si>
  <si>
    <t>Cost of Property</t>
  </si>
  <si>
    <t>Unique ID</t>
  </si>
  <si>
    <t>RPDESC Related Party Description</t>
  </si>
  <si>
    <t>Please provide a description of the relationship between the agency and related party.</t>
  </si>
  <si>
    <t>Related Party</t>
  </si>
  <si>
    <t>If, YES, was documentation completed on related parties tab</t>
  </si>
  <si>
    <t>I hereby swear/affirm that the information contained in the 2024 DDS End of Year Expense Report, including ARPA HCBS expenses, is true to the best of my knowledge and belief.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</si>
</sst>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00_);_(* \(#,##0.0000\);_(* &quot;-&quot;????_);_(@_)"/>
  </numFmts>
  <fonts count="27" x14ac:knownFonts="1">
    <font>
      <sz val="11"/>
      <color theme="1"/>
      <name val="Calibri"/>
      <family val="2"/>
      <scheme val="minor"/>
    </font>
    <font>
      <b/>
      <sz val="11"/>
      <color theme="1"/>
      <name val="Calibri"/>
      <family val="2"/>
      <scheme val="minor"/>
    </font>
    <font>
      <sz val="11"/>
      <name val="Calibri"/>
      <family val="2"/>
      <scheme val="minor"/>
    </font>
    <font>
      <sz val="9"/>
      <color theme="1"/>
      <name val="Calibri"/>
      <family val="2"/>
      <scheme val="minor"/>
    </font>
    <font>
      <b/>
      <sz val="12"/>
      <color theme="3" tint="0.59999389629810485"/>
      <name val="Lucida Handwriting"/>
      <family val="4"/>
    </font>
    <font>
      <b/>
      <sz val="12"/>
      <color theme="3" tint="0.59999389629810485"/>
      <name val="Calibri"/>
      <family val="2"/>
      <scheme val="minor"/>
    </font>
    <font>
      <sz val="12"/>
      <color theme="3" tint="0.59999389629810485"/>
      <name val="Calibri"/>
      <family val="2"/>
      <scheme val="minor"/>
    </font>
    <font>
      <b/>
      <sz val="12"/>
      <color theme="3" tint="0.39997558519241921"/>
      <name val="Lucida Handwriting"/>
      <family val="4"/>
    </font>
    <font>
      <b/>
      <sz val="12"/>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b/>
      <sz val="10.5"/>
      <color theme="1"/>
      <name val="Calibri"/>
      <family val="2"/>
      <scheme val="minor"/>
    </font>
    <font>
      <b/>
      <sz val="8"/>
      <color theme="1"/>
      <name val="Calibri"/>
      <family val="2"/>
      <scheme val="minor"/>
    </font>
    <font>
      <sz val="10"/>
      <color indexed="8"/>
      <name val="Arial"/>
      <family val="2"/>
    </font>
    <font>
      <sz val="12"/>
      <color indexed="8"/>
      <name val="Calibri"/>
      <family val="2"/>
    </font>
    <font>
      <sz val="11"/>
      <color rgb="FF000000"/>
      <name val="Calibri"/>
      <family val="2"/>
    </font>
    <font>
      <sz val="11"/>
      <color theme="1"/>
      <name val="Calibri"/>
      <family val="2"/>
      <scheme val="minor"/>
    </font>
    <font>
      <sz val="11"/>
      <color rgb="FF000000"/>
      <name val="Calibri"/>
      <family val="2"/>
    </font>
    <font>
      <sz val="11"/>
      <color rgb="FFFF0000"/>
      <name val="Calibri"/>
      <family val="2"/>
      <scheme val="minor"/>
    </font>
    <font>
      <sz val="11"/>
      <color rgb="FF000000"/>
      <name val="Calibri"/>
      <family val="2"/>
    </font>
    <font>
      <sz val="10"/>
      <color indexed="23"/>
      <name val="Tahoma"/>
      <family val="2"/>
    </font>
    <font>
      <sz val="10"/>
      <name val="Tahoma"/>
      <family val="2"/>
    </font>
    <font>
      <sz val="10"/>
      <color theme="0"/>
      <name val="Tahoma"/>
      <family val="2"/>
    </font>
    <font>
      <sz val="10"/>
      <color indexed="9"/>
      <name val="Tahoma"/>
      <family val="2"/>
    </font>
    <font>
      <b/>
      <sz val="10"/>
      <color indexed="9"/>
      <name val="Tahoma"/>
      <family val="2"/>
    </font>
    <font>
      <b/>
      <sz val="10"/>
      <name val="Tahoma"/>
      <family val="2"/>
    </font>
  </fonts>
  <fills count="14">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1" tint="0.499984740745262"/>
        <bgColor indexed="64"/>
      </patternFill>
    </fill>
    <fill>
      <patternFill patternType="solid">
        <fgColor indexed="9"/>
        <bgColor indexed="64"/>
      </patternFill>
    </fill>
    <fill>
      <patternFill patternType="solid">
        <fgColor indexed="15"/>
        <bgColor indexed="64"/>
      </patternFill>
    </fill>
    <fill>
      <patternFill patternType="solid">
        <fgColor indexed="23"/>
        <bgColor indexed="64"/>
      </patternFill>
    </fill>
  </fills>
  <borders count="76">
    <border>
      <left/>
      <right/>
      <top/>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22"/>
      </left>
      <right/>
      <top/>
      <bottom/>
      <diagonal/>
    </border>
    <border>
      <left style="thin">
        <color rgb="FFD0D7E5"/>
      </left>
      <right style="thin">
        <color rgb="FFD0D7E5"/>
      </right>
      <top style="thin">
        <color rgb="FFD0D7E5"/>
      </top>
      <bottom style="thin">
        <color rgb="FFD0D7E5"/>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top/>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top/>
      <bottom style="thin">
        <color indexed="55"/>
      </bottom>
      <diagonal/>
    </border>
    <border>
      <left/>
      <right style="thin">
        <color indexed="55"/>
      </right>
      <top/>
      <bottom style="thin">
        <color indexed="55"/>
      </bottom>
      <diagonal/>
    </border>
    <border>
      <left/>
      <right/>
      <top style="thin">
        <color indexed="55"/>
      </top>
      <bottom style="thin">
        <color indexed="55"/>
      </bottom>
      <diagonal/>
    </border>
  </borders>
  <cellStyleXfs count="3">
    <xf numFmtId="0" fontId="0" fillId="0" borderId="0"/>
    <xf numFmtId="0" fontId="14" fillId="0" borderId="0"/>
    <xf numFmtId="0" fontId="17" fillId="0" borderId="0"/>
  </cellStyleXfs>
  <cellXfs count="529">
    <xf numFmtId="0" fontId="0" fillId="0" borderId="0" xfId="0"/>
    <xf numFmtId="0" fontId="1" fillId="0" borderId="0" xfId="0" applyFont="1" applyAlignment="1">
      <alignment horizontal="center"/>
    </xf>
    <xf numFmtId="42" fontId="0" fillId="0" borderId="0" xfId="0" applyNumberFormat="1"/>
    <xf numFmtId="0" fontId="0" fillId="0" borderId="0" xfId="0" applyAlignment="1">
      <alignment horizontal="left"/>
    </xf>
    <xf numFmtId="42" fontId="1" fillId="0" borderId="1" xfId="0" applyNumberFormat="1" applyFont="1" applyBorder="1" applyAlignment="1">
      <alignment horizontal="right"/>
    </xf>
    <xf numFmtId="42" fontId="1" fillId="0" borderId="0" xfId="0" applyNumberFormat="1" applyFont="1" applyAlignment="1">
      <alignment horizontal="right"/>
    </xf>
    <xf numFmtId="0" fontId="1" fillId="0" borderId="2" xfId="0" applyFont="1" applyBorder="1" applyAlignment="1">
      <alignment horizontal="left"/>
    </xf>
    <xf numFmtId="0" fontId="1" fillId="0" borderId="3" xfId="0" applyFont="1" applyBorder="1" applyAlignment="1">
      <alignment horizontal="left"/>
    </xf>
    <xf numFmtId="0" fontId="0" fillId="0" borderId="4" xfId="0" applyBorder="1"/>
    <xf numFmtId="0" fontId="1" fillId="0" borderId="0" xfId="0" applyFont="1"/>
    <xf numFmtId="0" fontId="1" fillId="0" borderId="5" xfId="0" applyFont="1" applyBorder="1" applyAlignment="1">
      <alignment horizontal="left"/>
    </xf>
    <xf numFmtId="0" fontId="0" fillId="0" borderId="5" xfId="0" applyBorder="1"/>
    <xf numFmtId="0" fontId="2" fillId="0" borderId="0" xfId="0" applyFont="1" applyAlignment="1">
      <alignment vertical="center"/>
    </xf>
    <xf numFmtId="1" fontId="0" fillId="0" borderId="0" xfId="0" applyNumberFormat="1"/>
    <xf numFmtId="1" fontId="1" fillId="0" borderId="0" xfId="0" applyNumberFormat="1" applyFont="1"/>
    <xf numFmtId="1" fontId="1" fillId="0" borderId="0" xfId="0" applyNumberFormat="1" applyFont="1" applyAlignment="1">
      <alignment horizontal="left"/>
    </xf>
    <xf numFmtId="1" fontId="0" fillId="0" borderId="0" xfId="0" applyNumberFormat="1" applyAlignment="1">
      <alignment horizontal="left"/>
    </xf>
    <xf numFmtId="0" fontId="1" fillId="0" borderId="0" xfId="0" applyFont="1" applyAlignment="1">
      <alignment horizontal="right"/>
    </xf>
    <xf numFmtId="10" fontId="1" fillId="0" borderId="0" xfId="0" applyNumberFormat="1" applyFont="1" applyAlignment="1">
      <alignment horizontal="right"/>
    </xf>
    <xf numFmtId="41" fontId="3" fillId="0" borderId="0" xfId="0" applyNumberFormat="1" applyFont="1"/>
    <xf numFmtId="42" fontId="0" fillId="0" borderId="6" xfId="0" applyNumberFormat="1" applyBorder="1"/>
    <xf numFmtId="42" fontId="0" fillId="0" borderId="4" xfId="0" applyNumberFormat="1" applyBorder="1"/>
    <xf numFmtId="0" fontId="0" fillId="0" borderId="6" xfId="0" applyBorder="1"/>
    <xf numFmtId="0" fontId="0" fillId="0" borderId="1" xfId="0" applyBorder="1"/>
    <xf numFmtId="0" fontId="0" fillId="0" borderId="7" xfId="0" applyBorder="1"/>
    <xf numFmtId="0" fontId="0" fillId="0" borderId="5" xfId="0" applyBorder="1" applyAlignment="1">
      <alignment horizontal="left"/>
    </xf>
    <xf numFmtId="0" fontId="0" fillId="0" borderId="0" xfId="0" applyAlignment="1">
      <alignment horizontal="right"/>
    </xf>
    <xf numFmtId="0" fontId="1" fillId="0" borderId="5" xfId="0" applyFont="1" applyBorder="1"/>
    <xf numFmtId="10" fontId="1" fillId="0" borderId="0" xfId="0" applyNumberFormat="1" applyFont="1"/>
    <xf numFmtId="1" fontId="0" fillId="0" borderId="4" xfId="0" applyNumberFormat="1" applyBorder="1"/>
    <xf numFmtId="10" fontId="1" fillId="0" borderId="4" xfId="0" applyNumberFormat="1" applyFont="1" applyBorder="1"/>
    <xf numFmtId="0" fontId="1" fillId="0" borderId="4" xfId="0" applyFont="1" applyBorder="1" applyAlignment="1">
      <alignment horizontal="right"/>
    </xf>
    <xf numFmtId="0" fontId="0" fillId="0" borderId="8" xfId="0" applyBorder="1"/>
    <xf numFmtId="42" fontId="0" fillId="0" borderId="1" xfId="0" applyNumberFormat="1" applyBorder="1"/>
    <xf numFmtId="0" fontId="1" fillId="0" borderId="9" xfId="0" applyFont="1" applyBorder="1" applyAlignment="1">
      <alignment horizontal="center"/>
    </xf>
    <xf numFmtId="0" fontId="1" fillId="0" borderId="1" xfId="0" applyFont="1" applyBorder="1" applyAlignment="1">
      <alignment horizontal="left"/>
    </xf>
    <xf numFmtId="42" fontId="1" fillId="0" borderId="1" xfId="0" applyNumberFormat="1" applyFont="1" applyBorder="1" applyAlignment="1">
      <alignment horizontal="left"/>
    </xf>
    <xf numFmtId="41" fontId="0" fillId="0" borderId="0" xfId="0" applyNumberFormat="1" applyAlignment="1">
      <alignment horizontal="left"/>
    </xf>
    <xf numFmtId="0" fontId="0" fillId="0" borderId="10" xfId="0" applyBorder="1"/>
    <xf numFmtId="0" fontId="2" fillId="0" borderId="10" xfId="0" applyFont="1" applyBorder="1" applyAlignment="1">
      <alignment horizontal="left" wrapText="1"/>
    </xf>
    <xf numFmtId="0" fontId="0" fillId="3" borderId="12" xfId="0" applyFill="1" applyBorder="1"/>
    <xf numFmtId="0" fontId="0" fillId="3" borderId="13" xfId="0" applyFill="1" applyBorder="1"/>
    <xf numFmtId="41" fontId="1" fillId="0" borderId="3" xfId="0" applyNumberFormat="1" applyFont="1" applyBorder="1" applyAlignment="1">
      <alignment horizontal="left"/>
    </xf>
    <xf numFmtId="41" fontId="0" fillId="0" borderId="5" xfId="0" applyNumberFormat="1" applyBorder="1" applyAlignment="1">
      <alignment horizontal="left"/>
    </xf>
    <xf numFmtId="1" fontId="1" fillId="0" borderId="0" xfId="0" applyNumberFormat="1" applyFont="1" applyAlignment="1">
      <alignment horizontal="center"/>
    </xf>
    <xf numFmtId="1" fontId="0" fillId="0" borderId="0" xfId="0" applyNumberFormat="1" applyAlignment="1">
      <alignment horizontal="center"/>
    </xf>
    <xf numFmtId="41" fontId="1" fillId="0" borderId="0" xfId="0" applyNumberFormat="1" applyFont="1" applyAlignment="1">
      <alignment horizontal="center"/>
    </xf>
    <xf numFmtId="41" fontId="0" fillId="0" borderId="0" xfId="0" applyNumberFormat="1" applyAlignment="1">
      <alignment horizontal="center"/>
    </xf>
    <xf numFmtId="44" fontId="0" fillId="3" borderId="5" xfId="0" applyNumberFormat="1" applyFill="1" applyBorder="1"/>
    <xf numFmtId="44" fontId="0" fillId="3" borderId="6" xfId="0" applyNumberFormat="1" applyFill="1" applyBorder="1"/>
    <xf numFmtId="41" fontId="0" fillId="0" borderId="1" xfId="0" applyNumberFormat="1" applyBorder="1" applyAlignment="1">
      <alignment horizontal="center"/>
    </xf>
    <xf numFmtId="42" fontId="1" fillId="0" borderId="1" xfId="0" applyNumberFormat="1" applyFont="1" applyBorder="1"/>
    <xf numFmtId="0" fontId="1" fillId="0" borderId="1" xfId="0" applyFont="1" applyBorder="1" applyAlignment="1">
      <alignment horizontal="right"/>
    </xf>
    <xf numFmtId="0" fontId="0" fillId="0" borderId="3" xfId="0" applyBorder="1"/>
    <xf numFmtId="0" fontId="1" fillId="0" borderId="3" xfId="0" applyFont="1" applyBorder="1" applyAlignment="1">
      <alignment horizontal="right"/>
    </xf>
    <xf numFmtId="0" fontId="1" fillId="0" borderId="5" xfId="0" applyFont="1" applyBorder="1" applyAlignment="1">
      <alignment horizontal="right"/>
    </xf>
    <xf numFmtId="0" fontId="1" fillId="0" borderId="2" xfId="0" applyFont="1" applyBorder="1" applyAlignment="1">
      <alignment horizontal="right"/>
    </xf>
    <xf numFmtId="0" fontId="0" fillId="0" borderId="0" xfId="0" applyAlignment="1">
      <alignment horizontal="center"/>
    </xf>
    <xf numFmtId="42" fontId="1" fillId="0" borderId="0" xfId="0" applyNumberFormat="1" applyFont="1" applyAlignment="1">
      <alignment horizontal="center"/>
    </xf>
    <xf numFmtId="0" fontId="0" fillId="0" borderId="10" xfId="0" applyBorder="1" applyAlignment="1">
      <alignment horizontal="left"/>
    </xf>
    <xf numFmtId="0" fontId="1" fillId="4" borderId="20" xfId="0" applyFont="1" applyFill="1" applyBorder="1"/>
    <xf numFmtId="41" fontId="0" fillId="0" borderId="0" xfId="0" applyNumberFormat="1"/>
    <xf numFmtId="0" fontId="0" fillId="0" borderId="6" xfId="0" applyBorder="1" applyAlignment="1">
      <alignment horizontal="center"/>
    </xf>
    <xf numFmtId="0" fontId="1" fillId="4" borderId="12" xfId="0" applyFont="1" applyFill="1" applyBorder="1"/>
    <xf numFmtId="1" fontId="0" fillId="0" borderId="21" xfId="0" applyNumberFormat="1" applyBorder="1"/>
    <xf numFmtId="1" fontId="1" fillId="0" borderId="21" xfId="0" applyNumberFormat="1" applyFont="1" applyBorder="1"/>
    <xf numFmtId="0" fontId="1" fillId="4" borderId="20" xfId="0" applyFont="1" applyFill="1" applyBorder="1" applyAlignment="1">
      <alignment horizontal="left"/>
    </xf>
    <xf numFmtId="1" fontId="1" fillId="4" borderId="20" xfId="0" applyNumberFormat="1" applyFont="1" applyFill="1" applyBorder="1" applyAlignment="1">
      <alignment horizontal="left"/>
    </xf>
    <xf numFmtId="42" fontId="1" fillId="4" borderId="12" xfId="0" applyNumberFormat="1" applyFont="1" applyFill="1" applyBorder="1" applyAlignment="1">
      <alignment horizontal="center" wrapText="1"/>
    </xf>
    <xf numFmtId="42" fontId="1" fillId="4" borderId="20" xfId="0" applyNumberFormat="1" applyFont="1" applyFill="1" applyBorder="1" applyAlignment="1">
      <alignment horizontal="center" wrapText="1"/>
    </xf>
    <xf numFmtId="42" fontId="1" fillId="4" borderId="13" xfId="0" applyNumberFormat="1" applyFont="1" applyFill="1" applyBorder="1" applyAlignment="1">
      <alignment horizontal="center" wrapText="1"/>
    </xf>
    <xf numFmtId="0" fontId="1" fillId="4" borderId="20" xfId="0" applyFont="1" applyFill="1" applyBorder="1" applyAlignment="1">
      <alignment horizontal="right"/>
    </xf>
    <xf numFmtId="0" fontId="0" fillId="4" borderId="20" xfId="0" applyFill="1" applyBorder="1" applyAlignment="1">
      <alignment horizontal="left"/>
    </xf>
    <xf numFmtId="0" fontId="1" fillId="0" borderId="27" xfId="0" applyFont="1" applyBorder="1" applyAlignment="1">
      <alignment horizontal="right"/>
    </xf>
    <xf numFmtId="42" fontId="1" fillId="4" borderId="13" xfId="0" applyNumberFormat="1" applyFont="1" applyFill="1" applyBorder="1" applyAlignment="1">
      <alignment horizontal="center"/>
    </xf>
    <xf numFmtId="41" fontId="1" fillId="0" borderId="0" xfId="0" applyNumberFormat="1" applyFont="1"/>
    <xf numFmtId="41" fontId="1" fillId="0" borderId="21" xfId="0" applyNumberFormat="1" applyFont="1" applyBorder="1"/>
    <xf numFmtId="41" fontId="0" fillId="5" borderId="28" xfId="0" applyNumberFormat="1" applyFill="1" applyBorder="1" applyProtection="1">
      <protection locked="0"/>
    </xf>
    <xf numFmtId="41" fontId="0" fillId="5" borderId="29" xfId="0" applyNumberFormat="1" applyFill="1" applyBorder="1" applyProtection="1">
      <protection locked="0"/>
    </xf>
    <xf numFmtId="41" fontId="0" fillId="5" borderId="30" xfId="0" applyNumberFormat="1" applyFill="1" applyBorder="1" applyProtection="1">
      <protection locked="0"/>
    </xf>
    <xf numFmtId="41" fontId="0" fillId="6" borderId="28" xfId="0" applyNumberFormat="1" applyFill="1" applyBorder="1" applyProtection="1">
      <protection locked="0"/>
    </xf>
    <xf numFmtId="41" fontId="0" fillId="6" borderId="29" xfId="0" applyNumberFormat="1" applyFill="1" applyBorder="1" applyProtection="1">
      <protection locked="0"/>
    </xf>
    <xf numFmtId="41" fontId="0" fillId="6" borderId="30" xfId="0" applyNumberFormat="1" applyFill="1" applyBorder="1" applyProtection="1">
      <protection locked="0"/>
    </xf>
    <xf numFmtId="41" fontId="0" fillId="4" borderId="12" xfId="0" applyNumberFormat="1" applyFill="1" applyBorder="1"/>
    <xf numFmtId="41" fontId="0" fillId="4" borderId="20" xfId="0" applyNumberFormat="1" applyFill="1" applyBorder="1"/>
    <xf numFmtId="41" fontId="0" fillId="4" borderId="13" xfId="0" applyNumberFormat="1" applyFill="1" applyBorder="1"/>
    <xf numFmtId="41" fontId="0" fillId="5" borderId="32" xfId="0" applyNumberFormat="1" applyFill="1" applyBorder="1" applyProtection="1">
      <protection locked="0"/>
    </xf>
    <xf numFmtId="41" fontId="0" fillId="5" borderId="33" xfId="0" applyNumberFormat="1" applyFill="1" applyBorder="1" applyProtection="1">
      <protection locked="0"/>
    </xf>
    <xf numFmtId="41" fontId="0" fillId="6" borderId="31" xfId="0" applyNumberFormat="1" applyFill="1" applyBorder="1" applyProtection="1">
      <protection locked="0"/>
    </xf>
    <xf numFmtId="41" fontId="0" fillId="6" borderId="32" xfId="0" applyNumberFormat="1" applyFill="1" applyBorder="1" applyProtection="1">
      <protection locked="0"/>
    </xf>
    <xf numFmtId="41" fontId="0" fillId="6" borderId="33" xfId="0" applyNumberFormat="1" applyFill="1" applyBorder="1" applyProtection="1">
      <protection locked="0"/>
    </xf>
    <xf numFmtId="41" fontId="0" fillId="5" borderId="34" xfId="0" applyNumberFormat="1" applyFill="1" applyBorder="1" applyProtection="1">
      <protection locked="0"/>
    </xf>
    <xf numFmtId="41" fontId="0" fillId="5" borderId="35" xfId="0" applyNumberFormat="1" applyFill="1" applyBorder="1" applyProtection="1">
      <protection locked="0"/>
    </xf>
    <xf numFmtId="41" fontId="0" fillId="5" borderId="36" xfId="0" applyNumberFormat="1" applyFill="1" applyBorder="1" applyProtection="1">
      <protection locked="0"/>
    </xf>
    <xf numFmtId="41" fontId="0" fillId="6" borderId="34" xfId="0" applyNumberFormat="1" applyFill="1" applyBorder="1" applyProtection="1">
      <protection locked="0"/>
    </xf>
    <xf numFmtId="41" fontId="0" fillId="6" borderId="35" xfId="0" applyNumberFormat="1" applyFill="1" applyBorder="1" applyProtection="1">
      <protection locked="0"/>
    </xf>
    <xf numFmtId="41" fontId="0" fillId="6" borderId="36" xfId="0" applyNumberFormat="1" applyFill="1" applyBorder="1" applyProtection="1">
      <protection locked="0"/>
    </xf>
    <xf numFmtId="41" fontId="0" fillId="0" borderId="23" xfId="0" applyNumberFormat="1" applyBorder="1"/>
    <xf numFmtId="41" fontId="0" fillId="0" borderId="24" xfId="0" applyNumberFormat="1" applyBorder="1"/>
    <xf numFmtId="41" fontId="0" fillId="0" borderId="25" xfId="0" applyNumberFormat="1" applyBorder="1"/>
    <xf numFmtId="41" fontId="0" fillId="0" borderId="21" xfId="0" applyNumberFormat="1" applyBorder="1"/>
    <xf numFmtId="41" fontId="0" fillId="5" borderId="37" xfId="0" applyNumberFormat="1" applyFill="1" applyBorder="1" applyProtection="1">
      <protection locked="0"/>
    </xf>
    <xf numFmtId="41" fontId="0" fillId="5" borderId="24" xfId="0" applyNumberFormat="1" applyFill="1" applyBorder="1" applyProtection="1">
      <protection locked="0"/>
    </xf>
    <xf numFmtId="41" fontId="0" fillId="5" borderId="20" xfId="0" applyNumberFormat="1" applyFill="1" applyBorder="1" applyProtection="1">
      <protection locked="0"/>
    </xf>
    <xf numFmtId="41" fontId="0" fillId="3" borderId="37" xfId="0" applyNumberFormat="1" applyFill="1" applyBorder="1"/>
    <xf numFmtId="41" fontId="0" fillId="5" borderId="23" xfId="0" applyNumberFormat="1" applyFill="1" applyBorder="1" applyProtection="1">
      <protection locked="0"/>
    </xf>
    <xf numFmtId="41" fontId="0" fillId="5" borderId="25" xfId="0" applyNumberFormat="1" applyFill="1" applyBorder="1" applyProtection="1">
      <protection locked="0"/>
    </xf>
    <xf numFmtId="41" fontId="0" fillId="6" borderId="23" xfId="0" applyNumberFormat="1" applyFill="1" applyBorder="1" applyProtection="1">
      <protection locked="0"/>
    </xf>
    <xf numFmtId="41" fontId="0" fillId="6" borderId="24" xfId="0" applyNumberFormat="1" applyFill="1" applyBorder="1" applyProtection="1">
      <protection locked="0"/>
    </xf>
    <xf numFmtId="41" fontId="0" fillId="6" borderId="25" xfId="0" applyNumberFormat="1" applyFill="1" applyBorder="1" applyProtection="1">
      <protection locked="0"/>
    </xf>
    <xf numFmtId="41" fontId="0" fillId="0" borderId="34" xfId="0" applyNumberFormat="1" applyBorder="1"/>
    <xf numFmtId="41" fontId="0" fillId="0" borderId="35" xfId="0" applyNumberFormat="1" applyBorder="1"/>
    <xf numFmtId="41" fontId="0" fillId="0" borderId="36" xfId="0" applyNumberFormat="1" applyBorder="1"/>
    <xf numFmtId="0" fontId="1" fillId="4" borderId="12" xfId="0" applyFont="1" applyFill="1" applyBorder="1" applyAlignment="1">
      <alignment horizontal="left"/>
    </xf>
    <xf numFmtId="0" fontId="0" fillId="4" borderId="12" xfId="0" applyFill="1" applyBorder="1" applyAlignment="1">
      <alignment horizontal="left"/>
    </xf>
    <xf numFmtId="0" fontId="0" fillId="0" borderId="19" xfId="0" applyBorder="1" applyAlignment="1">
      <alignment horizontal="left"/>
    </xf>
    <xf numFmtId="41" fontId="1" fillId="4" borderId="27" xfId="0" applyNumberFormat="1" applyFont="1" applyFill="1" applyBorder="1"/>
    <xf numFmtId="41" fontId="0" fillId="4" borderId="19" xfId="0" applyNumberFormat="1" applyFill="1" applyBorder="1"/>
    <xf numFmtId="41" fontId="0" fillId="4" borderId="27" xfId="0" applyNumberFormat="1" applyFill="1" applyBorder="1"/>
    <xf numFmtId="41" fontId="0" fillId="4" borderId="39" xfId="0" applyNumberFormat="1" applyFill="1" applyBorder="1"/>
    <xf numFmtId="41" fontId="1" fillId="0" borderId="0" xfId="0" applyNumberFormat="1" applyFont="1" applyAlignment="1">
      <alignment horizontal="right"/>
    </xf>
    <xf numFmtId="41" fontId="1" fillId="7" borderId="20" xfId="0" applyNumberFormat="1" applyFont="1" applyFill="1" applyBorder="1" applyAlignment="1">
      <alignment horizontal="right"/>
    </xf>
    <xf numFmtId="0" fontId="1" fillId="3" borderId="20" xfId="0" applyFont="1" applyFill="1" applyBorder="1"/>
    <xf numFmtId="0" fontId="1" fillId="3" borderId="20" xfId="0" applyFont="1" applyFill="1" applyBorder="1" applyAlignment="1">
      <alignment horizontal="left"/>
    </xf>
    <xf numFmtId="1" fontId="1" fillId="3" borderId="20" xfId="0" applyNumberFormat="1" applyFont="1" applyFill="1" applyBorder="1" applyAlignment="1">
      <alignment horizontal="left"/>
    </xf>
    <xf numFmtId="42" fontId="1" fillId="3" borderId="20" xfId="0" applyNumberFormat="1" applyFont="1" applyFill="1" applyBorder="1" applyAlignment="1">
      <alignment horizontal="center" wrapText="1"/>
    </xf>
    <xf numFmtId="42" fontId="1" fillId="3" borderId="12" xfId="0" applyNumberFormat="1" applyFont="1" applyFill="1" applyBorder="1" applyAlignment="1">
      <alignment horizontal="center" wrapText="1"/>
    </xf>
    <xf numFmtId="42" fontId="1" fillId="3" borderId="13" xfId="0" applyNumberFormat="1" applyFont="1" applyFill="1" applyBorder="1" applyAlignment="1">
      <alignment horizontal="center" wrapText="1"/>
    </xf>
    <xf numFmtId="0" fontId="1" fillId="3" borderId="20" xfId="0" applyFont="1" applyFill="1" applyBorder="1" applyAlignment="1">
      <alignment horizontal="right"/>
    </xf>
    <xf numFmtId="0" fontId="0" fillId="3" borderId="20" xfId="0" applyFill="1" applyBorder="1" applyAlignment="1">
      <alignment horizontal="left"/>
    </xf>
    <xf numFmtId="0" fontId="1" fillId="3" borderId="12" xfId="0" applyFont="1" applyFill="1" applyBorder="1" applyAlignment="1">
      <alignment horizontal="left"/>
    </xf>
    <xf numFmtId="42" fontId="1" fillId="3" borderId="13" xfId="0" applyNumberFormat="1" applyFont="1" applyFill="1" applyBorder="1" applyAlignment="1">
      <alignment horizontal="center"/>
    </xf>
    <xf numFmtId="0" fontId="0" fillId="3" borderId="12" xfId="0" applyFill="1" applyBorder="1" applyAlignment="1">
      <alignment horizontal="left"/>
    </xf>
    <xf numFmtId="0" fontId="1" fillId="3" borderId="12" xfId="0" applyFont="1" applyFill="1" applyBorder="1"/>
    <xf numFmtId="41" fontId="0" fillId="7" borderId="12" xfId="0" applyNumberFormat="1" applyFill="1" applyBorder="1" applyAlignment="1">
      <alignment horizontal="left"/>
    </xf>
    <xf numFmtId="1" fontId="1" fillId="0" borderId="3" xfId="0" applyNumberFormat="1" applyFont="1" applyBorder="1" applyAlignment="1">
      <alignment horizontal="center"/>
    </xf>
    <xf numFmtId="1" fontId="1" fillId="3" borderId="12" xfId="0" applyNumberFormat="1" applyFont="1" applyFill="1" applyBorder="1" applyAlignment="1">
      <alignment horizontal="center"/>
    </xf>
    <xf numFmtId="41" fontId="1" fillId="3" borderId="12" xfId="0" applyNumberFormat="1" applyFont="1" applyFill="1" applyBorder="1" applyAlignment="1">
      <alignment horizontal="center" wrapText="1"/>
    </xf>
    <xf numFmtId="1" fontId="1" fillId="3" borderId="16" xfId="0" applyNumberFormat="1" applyFont="1" applyFill="1" applyBorder="1"/>
    <xf numFmtId="1" fontId="0" fillId="3" borderId="21" xfId="0" applyNumberFormat="1" applyFill="1" applyBorder="1"/>
    <xf numFmtId="1" fontId="1" fillId="3" borderId="21" xfId="0" applyNumberFormat="1" applyFont="1" applyFill="1" applyBorder="1"/>
    <xf numFmtId="41" fontId="1" fillId="7" borderId="16" xfId="0" applyNumberFormat="1" applyFont="1" applyFill="1" applyBorder="1"/>
    <xf numFmtId="41" fontId="9" fillId="0" borderId="34" xfId="0" applyNumberFormat="1" applyFont="1" applyBorder="1"/>
    <xf numFmtId="41" fontId="0" fillId="5" borderId="31" xfId="0" applyNumberFormat="1" applyFill="1" applyBorder="1" applyProtection="1">
      <protection locked="0"/>
    </xf>
    <xf numFmtId="1" fontId="1" fillId="3" borderId="27" xfId="0" applyNumberFormat="1" applyFont="1" applyFill="1" applyBorder="1"/>
    <xf numFmtId="41" fontId="9" fillId="5" borderId="28" xfId="0" applyNumberFormat="1" applyFont="1" applyFill="1" applyBorder="1" applyProtection="1">
      <protection locked="0"/>
    </xf>
    <xf numFmtId="0" fontId="9" fillId="5" borderId="29" xfId="0" applyFont="1" applyFill="1" applyBorder="1" applyProtection="1">
      <protection locked="0"/>
    </xf>
    <xf numFmtId="0" fontId="9" fillId="5" borderId="30" xfId="0" applyFont="1" applyFill="1" applyBorder="1" applyProtection="1">
      <protection locked="0"/>
    </xf>
    <xf numFmtId="0" fontId="9" fillId="6" borderId="28" xfId="0" applyFont="1" applyFill="1" applyBorder="1" applyProtection="1">
      <protection locked="0"/>
    </xf>
    <xf numFmtId="0" fontId="9" fillId="6" borderId="29" xfId="0" applyFont="1" applyFill="1" applyBorder="1" applyProtection="1">
      <protection locked="0"/>
    </xf>
    <xf numFmtId="0" fontId="9" fillId="8" borderId="28" xfId="0" applyFont="1" applyFill="1" applyBorder="1" applyProtection="1">
      <protection locked="0"/>
    </xf>
    <xf numFmtId="0" fontId="9" fillId="8" borderId="29" xfId="0" applyFont="1" applyFill="1" applyBorder="1" applyProtection="1">
      <protection locked="0"/>
    </xf>
    <xf numFmtId="0" fontId="9" fillId="8" borderId="30" xfId="0" applyFont="1" applyFill="1" applyBorder="1" applyProtection="1">
      <protection locked="0"/>
    </xf>
    <xf numFmtId="41" fontId="9" fillId="3" borderId="19" xfId="0" applyNumberFormat="1" applyFont="1" applyFill="1" applyBorder="1"/>
    <xf numFmtId="42" fontId="9" fillId="3" borderId="27" xfId="0" applyNumberFormat="1" applyFont="1" applyFill="1" applyBorder="1"/>
    <xf numFmtId="42" fontId="9" fillId="3" borderId="39" xfId="0" applyNumberFormat="1" applyFont="1" applyFill="1" applyBorder="1"/>
    <xf numFmtId="42" fontId="9" fillId="3" borderId="19" xfId="0" applyNumberFormat="1" applyFont="1" applyFill="1" applyBorder="1"/>
    <xf numFmtId="0" fontId="9" fillId="3" borderId="39" xfId="0" applyFont="1" applyFill="1" applyBorder="1"/>
    <xf numFmtId="41" fontId="9" fillId="5" borderId="31" xfId="0" applyNumberFormat="1" applyFont="1" applyFill="1" applyBorder="1" applyProtection="1">
      <protection locked="0"/>
    </xf>
    <xf numFmtId="41" fontId="9" fillId="5" borderId="32" xfId="0" applyNumberFormat="1" applyFont="1" applyFill="1" applyBorder="1" applyProtection="1">
      <protection locked="0"/>
    </xf>
    <xf numFmtId="41" fontId="9" fillId="5" borderId="33" xfId="0" applyNumberFormat="1" applyFont="1" applyFill="1" applyBorder="1" applyProtection="1">
      <protection locked="0"/>
    </xf>
    <xf numFmtId="41" fontId="9" fillId="6" borderId="31" xfId="0" applyNumberFormat="1" applyFont="1" applyFill="1" applyBorder="1" applyProtection="1">
      <protection locked="0"/>
    </xf>
    <xf numFmtId="41" fontId="9" fillId="6" borderId="32" xfId="0" applyNumberFormat="1" applyFont="1" applyFill="1" applyBorder="1" applyProtection="1">
      <protection locked="0"/>
    </xf>
    <xf numFmtId="41" fontId="9" fillId="8" borderId="31" xfId="0" applyNumberFormat="1" applyFont="1" applyFill="1" applyBorder="1" applyProtection="1">
      <protection locked="0"/>
    </xf>
    <xf numFmtId="41" fontId="9" fillId="8" borderId="32" xfId="0" applyNumberFormat="1" applyFont="1" applyFill="1" applyBorder="1" applyProtection="1">
      <protection locked="0"/>
    </xf>
    <xf numFmtId="41" fontId="9" fillId="8" borderId="33" xfId="0" applyNumberFormat="1" applyFont="1" applyFill="1" applyBorder="1" applyProtection="1">
      <protection locked="0"/>
    </xf>
    <xf numFmtId="41" fontId="9" fillId="5" borderId="34" xfId="0" applyNumberFormat="1" applyFont="1" applyFill="1" applyBorder="1" applyProtection="1">
      <protection locked="0"/>
    </xf>
    <xf numFmtId="41" fontId="9" fillId="5" borderId="35" xfId="0" applyNumberFormat="1" applyFont="1" applyFill="1" applyBorder="1" applyProtection="1">
      <protection locked="0"/>
    </xf>
    <xf numFmtId="41" fontId="9" fillId="5" borderId="36" xfId="0" applyNumberFormat="1" applyFont="1" applyFill="1" applyBorder="1" applyProtection="1">
      <protection locked="0"/>
    </xf>
    <xf numFmtId="41" fontId="9" fillId="6" borderId="34" xfId="0" applyNumberFormat="1" applyFont="1" applyFill="1" applyBorder="1" applyProtection="1">
      <protection locked="0"/>
    </xf>
    <xf numFmtId="41" fontId="9" fillId="6" borderId="35" xfId="0" applyNumberFormat="1" applyFont="1" applyFill="1" applyBorder="1" applyProtection="1">
      <protection locked="0"/>
    </xf>
    <xf numFmtId="41" fontId="9" fillId="3" borderId="5" xfId="0" applyNumberFormat="1" applyFont="1" applyFill="1" applyBorder="1"/>
    <xf numFmtId="41" fontId="9" fillId="8" borderId="36" xfId="0" applyNumberFormat="1" applyFont="1" applyFill="1" applyBorder="1" applyProtection="1">
      <protection locked="0"/>
    </xf>
    <xf numFmtId="41" fontId="9" fillId="8" borderId="35" xfId="0" applyNumberFormat="1" applyFont="1" applyFill="1" applyBorder="1" applyProtection="1">
      <protection locked="0"/>
    </xf>
    <xf numFmtId="41" fontId="9" fillId="8" borderId="34" xfId="0" applyNumberFormat="1" applyFont="1" applyFill="1" applyBorder="1" applyProtection="1">
      <protection locked="0"/>
    </xf>
    <xf numFmtId="41" fontId="9" fillId="3" borderId="35" xfId="0" applyNumberFormat="1" applyFont="1" applyFill="1" applyBorder="1"/>
    <xf numFmtId="41" fontId="9" fillId="0" borderId="35" xfId="0" applyNumberFormat="1" applyFont="1" applyBorder="1"/>
    <xf numFmtId="41" fontId="9" fillId="0" borderId="36" xfId="0" applyNumberFormat="1" applyFont="1" applyBorder="1"/>
    <xf numFmtId="41" fontId="9" fillId="3" borderId="12" xfId="0" applyNumberFormat="1" applyFont="1" applyFill="1" applyBorder="1"/>
    <xf numFmtId="41" fontId="9" fillId="3" borderId="20" xfId="0" applyNumberFormat="1" applyFont="1" applyFill="1" applyBorder="1"/>
    <xf numFmtId="41" fontId="9" fillId="3" borderId="13" xfId="0" applyNumberFormat="1" applyFont="1" applyFill="1" applyBorder="1"/>
    <xf numFmtId="41" fontId="9" fillId="5" borderId="29" xfId="0" applyNumberFormat="1" applyFont="1" applyFill="1" applyBorder="1" applyProtection="1">
      <protection locked="0"/>
    </xf>
    <xf numFmtId="41" fontId="9" fillId="5" borderId="30" xfId="0" applyNumberFormat="1" applyFont="1" applyFill="1" applyBorder="1" applyProtection="1">
      <protection locked="0"/>
    </xf>
    <xf numFmtId="41" fontId="9" fillId="6" borderId="28" xfId="0" applyNumberFormat="1" applyFont="1" applyFill="1" applyBorder="1" applyProtection="1">
      <protection locked="0"/>
    </xf>
    <xf numFmtId="41" fontId="9" fillId="6" borderId="29" xfId="0" applyNumberFormat="1" applyFont="1" applyFill="1" applyBorder="1" applyProtection="1">
      <protection locked="0"/>
    </xf>
    <xf numFmtId="41" fontId="9" fillId="8" borderId="28" xfId="0" applyNumberFormat="1" applyFont="1" applyFill="1" applyBorder="1" applyProtection="1">
      <protection locked="0"/>
    </xf>
    <xf numFmtId="41" fontId="9" fillId="8" borderId="29" xfId="0" applyNumberFormat="1" applyFont="1" applyFill="1" applyBorder="1" applyProtection="1">
      <protection locked="0"/>
    </xf>
    <xf numFmtId="41" fontId="9" fillId="8" borderId="30" xfId="0" applyNumberFormat="1" applyFont="1" applyFill="1" applyBorder="1" applyProtection="1">
      <protection locked="0"/>
    </xf>
    <xf numFmtId="41" fontId="9" fillId="5" borderId="24" xfId="0" applyNumberFormat="1" applyFont="1" applyFill="1" applyBorder="1" applyProtection="1">
      <protection locked="0"/>
    </xf>
    <xf numFmtId="41" fontId="9" fillId="6" borderId="23" xfId="0" applyNumberFormat="1" applyFont="1" applyFill="1" applyBorder="1" applyProtection="1">
      <protection locked="0"/>
    </xf>
    <xf numFmtId="41" fontId="9" fillId="6" borderId="24" xfId="0" applyNumberFormat="1" applyFont="1" applyFill="1" applyBorder="1" applyProtection="1">
      <protection locked="0"/>
    </xf>
    <xf numFmtId="41" fontId="9" fillId="8" borderId="23" xfId="0" applyNumberFormat="1" applyFont="1" applyFill="1" applyBorder="1" applyProtection="1">
      <protection locked="0"/>
    </xf>
    <xf numFmtId="41" fontId="9" fillId="8" borderId="24" xfId="0" applyNumberFormat="1" applyFont="1" applyFill="1" applyBorder="1" applyProtection="1">
      <protection locked="0"/>
    </xf>
    <xf numFmtId="41" fontId="9" fillId="5" borderId="10" xfId="0" applyNumberFormat="1" applyFont="1" applyFill="1" applyBorder="1" applyProtection="1">
      <protection locked="0"/>
    </xf>
    <xf numFmtId="41" fontId="9" fillId="5" borderId="26" xfId="0" applyNumberFormat="1" applyFont="1" applyFill="1" applyBorder="1" applyProtection="1">
      <protection locked="0"/>
    </xf>
    <xf numFmtId="41" fontId="9" fillId="3" borderId="10" xfId="0" applyNumberFormat="1" applyFont="1" applyFill="1" applyBorder="1"/>
    <xf numFmtId="41" fontId="9" fillId="3" borderId="37" xfId="0" applyNumberFormat="1" applyFont="1" applyFill="1" applyBorder="1"/>
    <xf numFmtId="41" fontId="9" fillId="5" borderId="38" xfId="0" applyNumberFormat="1" applyFont="1" applyFill="1" applyBorder="1" applyProtection="1">
      <protection locked="0"/>
    </xf>
    <xf numFmtId="41" fontId="9" fillId="5" borderId="13" xfId="0" applyNumberFormat="1" applyFont="1" applyFill="1" applyBorder="1" applyProtection="1">
      <protection locked="0"/>
    </xf>
    <xf numFmtId="41" fontId="10" fillId="0" borderId="5" xfId="0" applyNumberFormat="1" applyFont="1" applyBorder="1" applyAlignment="1">
      <alignment horizontal="center"/>
    </xf>
    <xf numFmtId="1" fontId="10" fillId="3" borderId="19" xfId="0" applyNumberFormat="1" applyFont="1" applyFill="1" applyBorder="1" applyAlignment="1">
      <alignment horizontal="center"/>
    </xf>
    <xf numFmtId="41" fontId="9" fillId="0" borderId="14" xfId="0" applyNumberFormat="1" applyFont="1" applyBorder="1" applyAlignment="1">
      <alignment horizontal="center"/>
    </xf>
    <xf numFmtId="41" fontId="9" fillId="0" borderId="5" xfId="0" applyNumberFormat="1" applyFont="1" applyBorder="1" applyAlignment="1">
      <alignment horizontal="center"/>
    </xf>
    <xf numFmtId="1" fontId="10" fillId="3" borderId="12" xfId="0" applyNumberFormat="1" applyFont="1" applyFill="1" applyBorder="1" applyAlignment="1">
      <alignment horizontal="center"/>
    </xf>
    <xf numFmtId="41" fontId="9" fillId="3" borderId="12" xfId="0" applyNumberFormat="1" applyFont="1" applyFill="1" applyBorder="1" applyAlignment="1">
      <alignment horizontal="center"/>
    </xf>
    <xf numFmtId="41" fontId="9" fillId="7" borderId="12" xfId="0" applyNumberFormat="1" applyFont="1" applyFill="1" applyBorder="1" applyAlignment="1">
      <alignment horizontal="center"/>
    </xf>
    <xf numFmtId="41" fontId="9" fillId="0" borderId="19" xfId="0" applyNumberFormat="1" applyFont="1" applyBorder="1" applyAlignment="1">
      <alignment horizontal="center"/>
    </xf>
    <xf numFmtId="0" fontId="4" fillId="0" borderId="0" xfId="0" applyFont="1"/>
    <xf numFmtId="42" fontId="5" fillId="0" borderId="0" xfId="0" applyNumberFormat="1" applyFont="1"/>
    <xf numFmtId="0" fontId="5" fillId="0" borderId="0" xfId="0" applyFont="1"/>
    <xf numFmtId="42" fontId="6" fillId="0" borderId="0" xfId="0" applyNumberFormat="1" applyFont="1"/>
    <xf numFmtId="0" fontId="6" fillId="0" borderId="0" xfId="0" applyFont="1"/>
    <xf numFmtId="0" fontId="1" fillId="0" borderId="0" xfId="0" applyFont="1" applyAlignment="1">
      <alignment horizontal="left"/>
    </xf>
    <xf numFmtId="44" fontId="0" fillId="0" borderId="0" xfId="0" applyNumberFormat="1"/>
    <xf numFmtId="0" fontId="11" fillId="0" borderId="0" xfId="0" applyFont="1"/>
    <xf numFmtId="41" fontId="0" fillId="4" borderId="5" xfId="0" applyNumberFormat="1" applyFill="1" applyBorder="1"/>
    <xf numFmtId="41" fontId="0" fillId="4" borderId="0" xfId="0" applyNumberFormat="1" applyFill="1"/>
    <xf numFmtId="41" fontId="0" fillId="4" borderId="6" xfId="0" applyNumberFormat="1" applyFill="1" applyBorder="1"/>
    <xf numFmtId="41" fontId="1" fillId="0" borderId="3" xfId="0" applyNumberFormat="1" applyFont="1" applyBorder="1" applyAlignment="1">
      <alignment horizontal="center"/>
    </xf>
    <xf numFmtId="41" fontId="1" fillId="4" borderId="12" xfId="0" applyNumberFormat="1" applyFont="1" applyFill="1" applyBorder="1" applyAlignment="1">
      <alignment horizontal="center"/>
    </xf>
    <xf numFmtId="41" fontId="0" fillId="0" borderId="5" xfId="0" applyNumberFormat="1" applyBorder="1" applyAlignment="1">
      <alignment horizontal="center"/>
    </xf>
    <xf numFmtId="41" fontId="1" fillId="4" borderId="19" xfId="0" applyNumberFormat="1" applyFont="1" applyFill="1" applyBorder="1" applyAlignment="1">
      <alignment horizontal="center"/>
    </xf>
    <xf numFmtId="41" fontId="0" fillId="0" borderId="17" xfId="0" applyNumberFormat="1" applyBorder="1"/>
    <xf numFmtId="41" fontId="1" fillId="4" borderId="16" xfId="0" applyNumberFormat="1" applyFont="1" applyFill="1" applyBorder="1"/>
    <xf numFmtId="41" fontId="1" fillId="3" borderId="21" xfId="0" applyNumberFormat="1" applyFont="1" applyFill="1" applyBorder="1"/>
    <xf numFmtId="41" fontId="0" fillId="3" borderId="21" xfId="0" applyNumberFormat="1" applyFill="1" applyBorder="1"/>
    <xf numFmtId="41" fontId="0" fillId="4" borderId="51" xfId="0" applyNumberFormat="1" applyFill="1" applyBorder="1"/>
    <xf numFmtId="0" fontId="0" fillId="4" borderId="49" xfId="0" applyFill="1" applyBorder="1"/>
    <xf numFmtId="0" fontId="0" fillId="4" borderId="50" xfId="0" applyFill="1" applyBorder="1"/>
    <xf numFmtId="41" fontId="11" fillId="0" borderId="0" xfId="0" applyNumberFormat="1" applyFont="1" applyAlignment="1">
      <alignment horizontal="left"/>
    </xf>
    <xf numFmtId="0" fontId="1" fillId="3" borderId="49" xfId="0" applyFont="1" applyFill="1" applyBorder="1"/>
    <xf numFmtId="0" fontId="1" fillId="3" borderId="50" xfId="0" applyFont="1" applyFill="1" applyBorder="1"/>
    <xf numFmtId="1" fontId="1" fillId="3" borderId="51" xfId="0" applyNumberFormat="1" applyFont="1" applyFill="1" applyBorder="1"/>
    <xf numFmtId="1" fontId="1" fillId="3" borderId="49" xfId="0" applyNumberFormat="1" applyFont="1" applyFill="1" applyBorder="1" applyAlignment="1">
      <alignment horizontal="center"/>
    </xf>
    <xf numFmtId="41" fontId="0" fillId="0" borderId="20" xfId="0" applyNumberFormat="1" applyBorder="1" applyAlignment="1">
      <alignment horizontal="center"/>
    </xf>
    <xf numFmtId="41" fontId="0" fillId="4" borderId="2" xfId="0" applyNumberFormat="1" applyFill="1" applyBorder="1"/>
    <xf numFmtId="41" fontId="0" fillId="4" borderId="4" xfId="0" applyNumberFormat="1" applyFill="1" applyBorder="1"/>
    <xf numFmtId="41" fontId="0" fillId="4" borderId="8" xfId="0" applyNumberFormat="1" applyFill="1" applyBorder="1"/>
    <xf numFmtId="41" fontId="0" fillId="0" borderId="52" xfId="0" applyNumberFormat="1" applyBorder="1" applyAlignment="1">
      <alignment horizontal="center"/>
    </xf>
    <xf numFmtId="41" fontId="0" fillId="0" borderId="27" xfId="0" applyNumberFormat="1" applyBorder="1" applyAlignment="1">
      <alignment horizontal="center"/>
    </xf>
    <xf numFmtId="41" fontId="1" fillId="4" borderId="20" xfId="0" applyNumberFormat="1" applyFont="1" applyFill="1" applyBorder="1" applyAlignment="1">
      <alignment horizontal="center"/>
    </xf>
    <xf numFmtId="41" fontId="0" fillId="4" borderId="20" xfId="0" applyNumberFormat="1" applyFill="1" applyBorder="1" applyAlignment="1">
      <alignment horizontal="center"/>
    </xf>
    <xf numFmtId="41" fontId="0" fillId="4" borderId="50" xfId="0" applyNumberFormat="1" applyFill="1" applyBorder="1" applyAlignment="1">
      <alignment horizontal="center"/>
    </xf>
    <xf numFmtId="0" fontId="0" fillId="0" borderId="10" xfId="0" applyBorder="1" applyAlignment="1">
      <alignment horizontal="left" wrapText="1"/>
    </xf>
    <xf numFmtId="41" fontId="1" fillId="0" borderId="5" xfId="0" applyNumberFormat="1" applyFont="1" applyBorder="1" applyAlignment="1">
      <alignment horizontal="left"/>
    </xf>
    <xf numFmtId="41" fontId="1" fillId="0" borderId="5" xfId="0" applyNumberFormat="1" applyFont="1" applyBorder="1"/>
    <xf numFmtId="42" fontId="0" fillId="0" borderId="5" xfId="0" applyNumberFormat="1" applyBorder="1"/>
    <xf numFmtId="41" fontId="1" fillId="0" borderId="1" xfId="0" applyNumberFormat="1" applyFont="1" applyBorder="1" applyAlignment="1">
      <alignment horizontal="center"/>
    </xf>
    <xf numFmtId="0" fontId="1" fillId="3" borderId="10" xfId="0" applyFont="1" applyFill="1" applyBorder="1"/>
    <xf numFmtId="43" fontId="0" fillId="0" borderId="17" xfId="0" applyNumberFormat="1" applyBorder="1" applyAlignment="1">
      <alignment horizontal="center"/>
    </xf>
    <xf numFmtId="43" fontId="1" fillId="3" borderId="16" xfId="0" applyNumberFormat="1" applyFont="1" applyFill="1" applyBorder="1" applyAlignment="1">
      <alignment horizontal="center"/>
    </xf>
    <xf numFmtId="0" fontId="1" fillId="4" borderId="19" xfId="0" applyFont="1" applyFill="1" applyBorder="1" applyAlignment="1">
      <alignment horizontal="left"/>
    </xf>
    <xf numFmtId="0" fontId="1" fillId="4" borderId="27" xfId="0" applyFont="1" applyFill="1" applyBorder="1"/>
    <xf numFmtId="41" fontId="0" fillId="3" borderId="20" xfId="0" applyNumberFormat="1" applyFill="1" applyBorder="1" applyAlignment="1">
      <alignment horizontal="center"/>
    </xf>
    <xf numFmtId="41" fontId="0" fillId="3" borderId="20" xfId="0" applyNumberFormat="1" applyFill="1" applyBorder="1"/>
    <xf numFmtId="43" fontId="0" fillId="0" borderId="18" xfId="0" applyNumberFormat="1" applyBorder="1" applyAlignment="1">
      <alignment horizontal="center"/>
    </xf>
    <xf numFmtId="41" fontId="0" fillId="3" borderId="12" xfId="0" applyNumberFormat="1" applyFill="1" applyBorder="1"/>
    <xf numFmtId="41" fontId="0" fillId="3" borderId="13" xfId="0" applyNumberFormat="1" applyFill="1" applyBorder="1"/>
    <xf numFmtId="42" fontId="1" fillId="0" borderId="23" xfId="0" applyNumberFormat="1" applyFont="1" applyBorder="1" applyAlignment="1">
      <alignment horizontal="center" wrapText="1"/>
    </xf>
    <xf numFmtId="42" fontId="1" fillId="0" borderId="24" xfId="0" applyNumberFormat="1" applyFont="1" applyBorder="1" applyAlignment="1">
      <alignment horizontal="center" wrapText="1"/>
    </xf>
    <xf numFmtId="42" fontId="1" fillId="0" borderId="25" xfId="0" applyNumberFormat="1" applyFont="1" applyBorder="1" applyAlignment="1">
      <alignment horizontal="center" wrapText="1"/>
    </xf>
    <xf numFmtId="42" fontId="1" fillId="0" borderId="25" xfId="0" applyNumberFormat="1" applyFont="1" applyBorder="1" applyAlignment="1">
      <alignment horizontal="center"/>
    </xf>
    <xf numFmtId="41" fontId="1" fillId="0" borderId="23" xfId="0" applyNumberFormat="1" applyFont="1" applyBorder="1" applyAlignment="1">
      <alignment horizontal="center" wrapText="1"/>
    </xf>
    <xf numFmtId="1" fontId="1" fillId="4" borderId="16" xfId="0" applyNumberFormat="1" applyFont="1" applyFill="1" applyBorder="1"/>
    <xf numFmtId="1" fontId="10" fillId="4" borderId="12" xfId="0" applyNumberFormat="1" applyFont="1" applyFill="1" applyBorder="1" applyAlignment="1">
      <alignment horizontal="center"/>
    </xf>
    <xf numFmtId="0" fontId="0" fillId="0" borderId="0" xfId="0" applyAlignment="1">
      <alignment horizontal="center" vertical="center"/>
    </xf>
    <xf numFmtId="0" fontId="9" fillId="0" borderId="34" xfId="0" applyFont="1" applyBorder="1"/>
    <xf numFmtId="41" fontId="9" fillId="5" borderId="23" xfId="0" applyNumberFormat="1" applyFont="1" applyFill="1" applyBorder="1" applyProtection="1">
      <protection locked="0"/>
    </xf>
    <xf numFmtId="41" fontId="9" fillId="5" borderId="25" xfId="0" applyNumberFormat="1" applyFont="1" applyFill="1" applyBorder="1" applyProtection="1">
      <protection locked="0"/>
    </xf>
    <xf numFmtId="41" fontId="9" fillId="8" borderId="25" xfId="0" applyNumberFormat="1" applyFont="1" applyFill="1" applyBorder="1" applyProtection="1">
      <protection locked="0"/>
    </xf>
    <xf numFmtId="41" fontId="9" fillId="3" borderId="14" xfId="0" applyNumberFormat="1" applyFont="1" applyFill="1" applyBorder="1"/>
    <xf numFmtId="41" fontId="9" fillId="3" borderId="52" xfId="0" applyNumberFormat="1" applyFont="1" applyFill="1" applyBorder="1"/>
    <xf numFmtId="41" fontId="9" fillId="3" borderId="44" xfId="0" applyNumberFormat="1" applyFont="1" applyFill="1" applyBorder="1"/>
    <xf numFmtId="41" fontId="9" fillId="3" borderId="27" xfId="0" applyNumberFormat="1" applyFont="1" applyFill="1" applyBorder="1"/>
    <xf numFmtId="41" fontId="9" fillId="3" borderId="39" xfId="0" applyNumberFormat="1" applyFont="1" applyFill="1" applyBorder="1"/>
    <xf numFmtId="0" fontId="9" fillId="0" borderId="35" xfId="0" applyFont="1" applyBorder="1"/>
    <xf numFmtId="41" fontId="9" fillId="4" borderId="14" xfId="0" applyNumberFormat="1" applyFont="1" applyFill="1" applyBorder="1"/>
    <xf numFmtId="41" fontId="9" fillId="4" borderId="52" xfId="0" applyNumberFormat="1" applyFont="1" applyFill="1" applyBorder="1"/>
    <xf numFmtId="41" fontId="9" fillId="4" borderId="44" xfId="0" applyNumberFormat="1" applyFont="1" applyFill="1" applyBorder="1"/>
    <xf numFmtId="41" fontId="9" fillId="3" borderId="0" xfId="0" applyNumberFormat="1" applyFont="1" applyFill="1"/>
    <xf numFmtId="41" fontId="9" fillId="3" borderId="6" xfId="0" applyNumberFormat="1" applyFont="1" applyFill="1" applyBorder="1"/>
    <xf numFmtId="41" fontId="9" fillId="7" borderId="5" xfId="0" applyNumberFormat="1" applyFont="1" applyFill="1" applyBorder="1"/>
    <xf numFmtId="41" fontId="9" fillId="7" borderId="0" xfId="0" applyNumberFormat="1" applyFont="1" applyFill="1"/>
    <xf numFmtId="41" fontId="9" fillId="7" borderId="6" xfId="0" applyNumberFormat="1" applyFont="1" applyFill="1" applyBorder="1"/>
    <xf numFmtId="41" fontId="0" fillId="3" borderId="2" xfId="0" applyNumberFormat="1" applyFill="1" applyBorder="1"/>
    <xf numFmtId="41" fontId="0" fillId="3" borderId="4" xfId="0" applyNumberFormat="1" applyFill="1" applyBorder="1"/>
    <xf numFmtId="41" fontId="0" fillId="3" borderId="8" xfId="0" applyNumberFormat="1" applyFill="1" applyBorder="1"/>
    <xf numFmtId="0" fontId="0" fillId="3" borderId="2" xfId="0" applyFill="1" applyBorder="1"/>
    <xf numFmtId="0" fontId="0" fillId="3" borderId="4" xfId="0" applyFill="1" applyBorder="1"/>
    <xf numFmtId="0" fontId="9" fillId="0" borderId="36" xfId="0" applyFont="1" applyBorder="1"/>
    <xf numFmtId="41" fontId="0" fillId="4" borderId="14" xfId="0" applyNumberFormat="1" applyFill="1" applyBorder="1"/>
    <xf numFmtId="41" fontId="0" fillId="4" borderId="52" xfId="0" applyNumberFormat="1" applyFill="1" applyBorder="1"/>
    <xf numFmtId="41" fontId="0" fillId="4" borderId="44" xfId="0" applyNumberFormat="1" applyFill="1" applyBorder="1"/>
    <xf numFmtId="10" fontId="12" fillId="0" borderId="0" xfId="0" applyNumberFormat="1" applyFont="1" applyAlignment="1">
      <alignment horizontal="right"/>
    </xf>
    <xf numFmtId="39" fontId="0" fillId="2" borderId="11" xfId="0" applyNumberFormat="1" applyFill="1" applyBorder="1" applyProtection="1">
      <protection locked="0"/>
    </xf>
    <xf numFmtId="43" fontId="0" fillId="0" borderId="3" xfId="0" applyNumberFormat="1" applyBorder="1" applyAlignment="1">
      <alignment horizontal="center"/>
    </xf>
    <xf numFmtId="164" fontId="9" fillId="0" borderId="5" xfId="0" applyNumberFormat="1" applyFont="1" applyBorder="1" applyAlignment="1">
      <alignment horizontal="center"/>
    </xf>
    <xf numFmtId="43" fontId="0" fillId="0" borderId="0" xfId="0" applyNumberFormat="1"/>
    <xf numFmtId="0" fontId="1" fillId="0" borderId="22" xfId="0" applyFont="1" applyBorder="1" applyAlignment="1">
      <alignment horizontal="center"/>
    </xf>
    <xf numFmtId="0" fontId="0" fillId="0" borderId="11" xfId="0" applyBorder="1"/>
    <xf numFmtId="0" fontId="0" fillId="0" borderId="45" xfId="0" applyBorder="1" applyAlignment="1">
      <alignment horizontal="center"/>
    </xf>
    <xf numFmtId="41" fontId="1" fillId="0" borderId="17" xfId="0" applyNumberFormat="1" applyFont="1" applyBorder="1" applyAlignment="1">
      <alignment horizontal="center" vertical="justify"/>
    </xf>
    <xf numFmtId="41" fontId="1" fillId="4" borderId="16" xfId="0" applyNumberFormat="1" applyFont="1" applyFill="1" applyBorder="1" applyAlignment="1">
      <alignment horizontal="center"/>
    </xf>
    <xf numFmtId="41" fontId="0" fillId="10" borderId="21" xfId="0" applyNumberFormat="1" applyFill="1" applyBorder="1" applyAlignment="1">
      <alignment horizontal="center"/>
    </xf>
    <xf numFmtId="41" fontId="1" fillId="10" borderId="18" xfId="0" applyNumberFormat="1" applyFont="1" applyFill="1" applyBorder="1" applyAlignment="1">
      <alignment horizontal="center"/>
    </xf>
    <xf numFmtId="41" fontId="0" fillId="10" borderId="18" xfId="0" applyNumberFormat="1" applyFill="1" applyBorder="1" applyAlignment="1">
      <alignment horizontal="center"/>
    </xf>
    <xf numFmtId="41" fontId="0" fillId="10" borderId="16" xfId="0" applyNumberFormat="1" applyFill="1" applyBorder="1" applyAlignment="1">
      <alignment horizontal="center"/>
    </xf>
    <xf numFmtId="41" fontId="0" fillId="10" borderId="15" xfId="0" applyNumberFormat="1" applyFill="1" applyBorder="1" applyAlignment="1">
      <alignment horizontal="center"/>
    </xf>
    <xf numFmtId="41" fontId="1" fillId="10" borderId="16" xfId="0" applyNumberFormat="1" applyFont="1" applyFill="1" applyBorder="1" applyAlignment="1">
      <alignment horizontal="center"/>
    </xf>
    <xf numFmtId="41" fontId="1" fillId="10" borderId="15" xfId="0" applyNumberFormat="1" applyFont="1" applyFill="1" applyBorder="1" applyAlignment="1">
      <alignment horizontal="center"/>
    </xf>
    <xf numFmtId="41" fontId="0" fillId="10" borderId="21" xfId="0" applyNumberFormat="1" applyFill="1" applyBorder="1"/>
    <xf numFmtId="41" fontId="0" fillId="10" borderId="23" xfId="0" applyNumberFormat="1" applyFill="1" applyBorder="1" applyProtection="1">
      <protection locked="0"/>
    </xf>
    <xf numFmtId="41" fontId="0" fillId="10" borderId="24" xfId="0" applyNumberFormat="1" applyFill="1" applyBorder="1" applyProtection="1">
      <protection locked="0"/>
    </xf>
    <xf numFmtId="41" fontId="0" fillId="10" borderId="25" xfId="0" applyNumberFormat="1" applyFill="1" applyBorder="1" applyProtection="1">
      <protection locked="0"/>
    </xf>
    <xf numFmtId="41" fontId="0" fillId="10" borderId="57" xfId="0" applyNumberFormat="1" applyFill="1" applyBorder="1" applyProtection="1">
      <protection locked="0"/>
    </xf>
    <xf numFmtId="41" fontId="9" fillId="10" borderId="24" xfId="0" applyNumberFormat="1" applyFont="1" applyFill="1" applyBorder="1" applyProtection="1">
      <protection locked="0"/>
    </xf>
    <xf numFmtId="41" fontId="9" fillId="10" borderId="57" xfId="0" applyNumberFormat="1" applyFont="1" applyFill="1" applyBorder="1" applyProtection="1">
      <protection locked="0"/>
    </xf>
    <xf numFmtId="41" fontId="1" fillId="4" borderId="35" xfId="0" applyNumberFormat="1" applyFont="1" applyFill="1" applyBorder="1" applyAlignment="1">
      <alignment horizontal="center"/>
    </xf>
    <xf numFmtId="41" fontId="1" fillId="4" borderId="12" xfId="0" applyNumberFormat="1" applyFont="1" applyFill="1" applyBorder="1"/>
    <xf numFmtId="41" fontId="1" fillId="3" borderId="11" xfId="0" applyNumberFormat="1" applyFont="1" applyFill="1" applyBorder="1"/>
    <xf numFmtId="41" fontId="1" fillId="10" borderId="35" xfId="0" applyNumberFormat="1" applyFont="1" applyFill="1" applyBorder="1" applyAlignment="1">
      <alignment horizontal="center"/>
    </xf>
    <xf numFmtId="41" fontId="0" fillId="10" borderId="63" xfId="0" applyNumberFormat="1" applyFill="1" applyBorder="1" applyAlignment="1">
      <alignment horizontal="center"/>
    </xf>
    <xf numFmtId="41" fontId="0" fillId="5" borderId="18" xfId="0" applyNumberFormat="1" applyFill="1" applyBorder="1" applyAlignment="1" applyProtection="1">
      <alignment horizontal="center"/>
      <protection locked="0"/>
    </xf>
    <xf numFmtId="42" fontId="1" fillId="0" borderId="45" xfId="0" applyNumberFormat="1" applyFont="1" applyBorder="1" applyAlignment="1">
      <alignment horizontal="center"/>
    </xf>
    <xf numFmtId="42" fontId="1" fillId="0" borderId="57" xfId="0" applyNumberFormat="1" applyFont="1" applyBorder="1" applyAlignment="1">
      <alignment horizontal="center" wrapText="1"/>
    </xf>
    <xf numFmtId="41" fontId="0" fillId="6" borderId="60" xfId="0" applyNumberFormat="1" applyFill="1" applyBorder="1" applyProtection="1">
      <protection locked="0"/>
    </xf>
    <xf numFmtId="41" fontId="0" fillId="4" borderId="58" xfId="0" applyNumberFormat="1" applyFill="1" applyBorder="1"/>
    <xf numFmtId="41" fontId="0" fillId="6" borderId="56" xfId="0" applyNumberFormat="1" applyFill="1" applyBorder="1" applyProtection="1">
      <protection locked="0"/>
    </xf>
    <xf numFmtId="41" fontId="0" fillId="6" borderId="10" xfId="0" applyNumberFormat="1" applyFill="1" applyBorder="1" applyProtection="1">
      <protection locked="0"/>
    </xf>
    <xf numFmtId="41" fontId="0" fillId="6" borderId="57" xfId="0" applyNumberFormat="1" applyFill="1" applyBorder="1" applyProtection="1">
      <protection locked="0"/>
    </xf>
    <xf numFmtId="0" fontId="9" fillId="6" borderId="60" xfId="0" applyFont="1" applyFill="1" applyBorder="1" applyProtection="1">
      <protection locked="0"/>
    </xf>
    <xf numFmtId="42" fontId="9" fillId="3" borderId="58" xfId="0" applyNumberFormat="1" applyFont="1" applyFill="1" applyBorder="1"/>
    <xf numFmtId="41" fontId="9" fillId="6" borderId="56" xfId="0" applyNumberFormat="1" applyFont="1" applyFill="1" applyBorder="1" applyProtection="1">
      <protection locked="0"/>
    </xf>
    <xf numFmtId="41" fontId="9" fillId="6" borderId="10" xfId="0" applyNumberFormat="1" applyFont="1" applyFill="1" applyBorder="1" applyProtection="1">
      <protection locked="0"/>
    </xf>
    <xf numFmtId="41" fontId="9" fillId="6" borderId="60" xfId="0" applyNumberFormat="1" applyFont="1" applyFill="1" applyBorder="1" applyProtection="1">
      <protection locked="0"/>
    </xf>
    <xf numFmtId="41" fontId="9" fillId="6" borderId="57" xfId="0" applyNumberFormat="1" applyFont="1" applyFill="1" applyBorder="1" applyProtection="1">
      <protection locked="0"/>
    </xf>
    <xf numFmtId="41" fontId="9" fillId="3" borderId="58" xfId="0" applyNumberFormat="1" applyFont="1" applyFill="1" applyBorder="1"/>
    <xf numFmtId="0" fontId="9" fillId="8" borderId="60" xfId="0" applyFont="1" applyFill="1" applyBorder="1" applyProtection="1">
      <protection locked="0"/>
    </xf>
    <xf numFmtId="41" fontId="9" fillId="8" borderId="56" xfId="0" applyNumberFormat="1" applyFont="1" applyFill="1" applyBorder="1" applyProtection="1">
      <protection locked="0"/>
    </xf>
    <xf numFmtId="41" fontId="9" fillId="8" borderId="10" xfId="0" applyNumberFormat="1" applyFont="1" applyFill="1" applyBorder="1" applyProtection="1">
      <protection locked="0"/>
    </xf>
    <xf numFmtId="41" fontId="9" fillId="8" borderId="60" xfId="0" applyNumberFormat="1" applyFont="1" applyFill="1" applyBorder="1" applyProtection="1">
      <protection locked="0"/>
    </xf>
    <xf numFmtId="41" fontId="9" fillId="8" borderId="57" xfId="0" applyNumberFormat="1" applyFont="1" applyFill="1" applyBorder="1" applyProtection="1">
      <protection locked="0"/>
    </xf>
    <xf numFmtId="41" fontId="1" fillId="0" borderId="59" xfId="0" applyNumberFormat="1" applyFont="1" applyBorder="1" applyAlignment="1">
      <alignment horizontal="center" wrapText="1"/>
    </xf>
    <xf numFmtId="41" fontId="1" fillId="3" borderId="20" xfId="0" applyNumberFormat="1" applyFont="1" applyFill="1" applyBorder="1" applyAlignment="1">
      <alignment horizontal="center" wrapText="1"/>
    </xf>
    <xf numFmtId="41" fontId="0" fillId="5" borderId="56" xfId="0" applyNumberFormat="1" applyFill="1" applyBorder="1" applyProtection="1">
      <protection locked="0"/>
    </xf>
    <xf numFmtId="41" fontId="0" fillId="5" borderId="10" xfId="0" applyNumberFormat="1" applyFill="1" applyBorder="1" applyProtection="1">
      <protection locked="0"/>
    </xf>
    <xf numFmtId="41" fontId="0" fillId="5" borderId="60" xfId="0" applyNumberFormat="1" applyFill="1" applyBorder="1" applyProtection="1">
      <protection locked="0"/>
    </xf>
    <xf numFmtId="0" fontId="9" fillId="5" borderId="60" xfId="0" applyFont="1" applyFill="1" applyBorder="1" applyProtection="1">
      <protection locked="0"/>
    </xf>
    <xf numFmtId="41" fontId="9" fillId="5" borderId="56" xfId="0" applyNumberFormat="1" applyFont="1" applyFill="1" applyBorder="1" applyProtection="1">
      <protection locked="0"/>
    </xf>
    <xf numFmtId="41" fontId="9" fillId="5" borderId="60" xfId="0" applyNumberFormat="1" applyFont="1" applyFill="1" applyBorder="1" applyProtection="1">
      <protection locked="0"/>
    </xf>
    <xf numFmtId="41" fontId="9" fillId="5" borderId="57" xfId="0" applyNumberFormat="1" applyFont="1" applyFill="1" applyBorder="1" applyProtection="1">
      <protection locked="0"/>
    </xf>
    <xf numFmtId="41" fontId="9" fillId="5" borderId="58" xfId="0" applyNumberFormat="1" applyFont="1" applyFill="1" applyBorder="1" applyProtection="1">
      <protection locked="0"/>
    </xf>
    <xf numFmtId="0" fontId="0" fillId="0" borderId="56" xfId="0" applyBorder="1" applyAlignment="1">
      <alignment wrapText="1"/>
    </xf>
    <xf numFmtId="41" fontId="9" fillId="3" borderId="34" xfId="0" applyNumberFormat="1" applyFont="1" applyFill="1" applyBorder="1"/>
    <xf numFmtId="0" fontId="0" fillId="0" borderId="56" xfId="0" applyBorder="1" applyAlignment="1">
      <alignment vertical="center" wrapText="1"/>
    </xf>
    <xf numFmtId="0" fontId="16" fillId="0" borderId="66" xfId="0" applyFont="1" applyBorder="1" applyAlignment="1">
      <alignment vertical="center" wrapText="1"/>
    </xf>
    <xf numFmtId="1" fontId="1" fillId="3" borderId="18" xfId="0" applyNumberFormat="1" applyFont="1" applyFill="1" applyBorder="1"/>
    <xf numFmtId="0" fontId="0" fillId="0" borderId="10" xfId="0" applyBorder="1" applyAlignment="1">
      <alignment horizontal="left" vertical="center" wrapText="1"/>
    </xf>
    <xf numFmtId="0" fontId="18" fillId="0" borderId="66" xfId="0" applyFont="1" applyBorder="1" applyAlignment="1">
      <alignment vertical="center" wrapText="1"/>
    </xf>
    <xf numFmtId="0" fontId="19" fillId="0" borderId="0" xfId="0" applyFont="1"/>
    <xf numFmtId="43" fontId="0" fillId="0" borderId="15" xfId="0" applyNumberFormat="1" applyBorder="1" applyProtection="1">
      <protection locked="0"/>
    </xf>
    <xf numFmtId="43" fontId="9" fillId="0" borderId="53" xfId="0" applyNumberFormat="1" applyFont="1" applyBorder="1" applyProtection="1">
      <protection locked="0"/>
    </xf>
    <xf numFmtId="43" fontId="9" fillId="0" borderId="54" xfId="0" applyNumberFormat="1" applyFont="1" applyBorder="1" applyProtection="1">
      <protection locked="0"/>
    </xf>
    <xf numFmtId="43" fontId="9" fillId="0" borderId="64" xfId="0" applyNumberFormat="1" applyFont="1" applyBorder="1" applyProtection="1">
      <protection locked="0"/>
    </xf>
    <xf numFmtId="43" fontId="9" fillId="0" borderId="55" xfId="0" applyNumberFormat="1" applyFont="1" applyBorder="1" applyProtection="1">
      <protection locked="0"/>
    </xf>
    <xf numFmtId="43" fontId="0" fillId="0" borderId="16" xfId="0" applyNumberFormat="1" applyBorder="1" applyProtection="1">
      <protection locked="0"/>
    </xf>
    <xf numFmtId="43" fontId="0" fillId="0" borderId="18" xfId="0" applyNumberFormat="1" applyBorder="1" applyProtection="1">
      <protection locked="0"/>
    </xf>
    <xf numFmtId="43" fontId="0" fillId="0" borderId="23" xfId="0" applyNumberFormat="1" applyBorder="1" applyProtection="1">
      <protection locked="0"/>
    </xf>
    <xf numFmtId="43" fontId="0" fillId="0" borderId="24" xfId="0" applyNumberFormat="1" applyBorder="1" applyProtection="1">
      <protection locked="0"/>
    </xf>
    <xf numFmtId="43" fontId="0" fillId="0" borderId="57" xfId="0" applyNumberFormat="1" applyBorder="1" applyProtection="1">
      <protection locked="0"/>
    </xf>
    <xf numFmtId="43" fontId="0" fillId="0" borderId="25" xfId="0" applyNumberFormat="1" applyBorder="1" applyProtection="1">
      <protection locked="0"/>
    </xf>
    <xf numFmtId="0" fontId="2" fillId="0" borderId="0" xfId="0" applyFont="1"/>
    <xf numFmtId="41" fontId="9" fillId="5" borderId="61" xfId="0" applyNumberFormat="1" applyFont="1" applyFill="1" applyBorder="1" applyProtection="1">
      <protection locked="0"/>
    </xf>
    <xf numFmtId="43" fontId="9" fillId="0" borderId="68" xfId="0" applyNumberFormat="1" applyFont="1" applyBorder="1" applyProtection="1">
      <protection locked="0"/>
    </xf>
    <xf numFmtId="41" fontId="9" fillId="5" borderId="62" xfId="0" applyNumberFormat="1" applyFont="1" applyFill="1" applyBorder="1" applyProtection="1">
      <protection locked="0"/>
    </xf>
    <xf numFmtId="41" fontId="9" fillId="5" borderId="37" xfId="0" applyNumberFormat="1" applyFont="1" applyFill="1" applyBorder="1" applyProtection="1">
      <protection locked="0"/>
    </xf>
    <xf numFmtId="41" fontId="9" fillId="5" borderId="20" xfId="0" applyNumberFormat="1" applyFont="1" applyFill="1" applyBorder="1" applyProtection="1">
      <protection locked="0"/>
    </xf>
    <xf numFmtId="41" fontId="9" fillId="5" borderId="59" xfId="0" applyNumberFormat="1" applyFont="1" applyFill="1" applyBorder="1" applyProtection="1">
      <protection locked="0"/>
    </xf>
    <xf numFmtId="0" fontId="9" fillId="6" borderId="69" xfId="0" applyFont="1" applyFill="1" applyBorder="1" applyProtection="1">
      <protection locked="0"/>
    </xf>
    <xf numFmtId="41" fontId="9" fillId="6" borderId="69" xfId="0" applyNumberFormat="1" applyFont="1" applyFill="1" applyBorder="1" applyProtection="1">
      <protection locked="0"/>
    </xf>
    <xf numFmtId="41" fontId="0" fillId="5" borderId="61" xfId="0" applyNumberFormat="1" applyFill="1" applyBorder="1" applyProtection="1">
      <protection locked="0"/>
    </xf>
    <xf numFmtId="43" fontId="0" fillId="0" borderId="59" xfId="0" applyNumberFormat="1" applyBorder="1" applyProtection="1">
      <protection locked="0"/>
    </xf>
    <xf numFmtId="41" fontId="0" fillId="5" borderId="62" xfId="0" applyNumberFormat="1" applyFill="1" applyBorder="1" applyProtection="1">
      <protection locked="0"/>
    </xf>
    <xf numFmtId="41" fontId="0" fillId="5" borderId="59" xfId="0" applyNumberFormat="1" applyFill="1" applyBorder="1" applyProtection="1">
      <protection locked="0"/>
    </xf>
    <xf numFmtId="41" fontId="0" fillId="10" borderId="59" xfId="0" applyNumberFormat="1" applyFill="1" applyBorder="1" applyProtection="1">
      <protection locked="0"/>
    </xf>
    <xf numFmtId="41" fontId="0" fillId="6" borderId="69" xfId="0" applyNumberFormat="1" applyFill="1" applyBorder="1" applyProtection="1">
      <protection locked="0"/>
    </xf>
    <xf numFmtId="0" fontId="20" fillId="0" borderId="66" xfId="0" applyFont="1" applyBorder="1" applyAlignment="1">
      <alignment vertical="center" wrapText="1"/>
    </xf>
    <xf numFmtId="0" fontId="0" fillId="0" borderId="4" xfId="0" applyBorder="1" applyAlignment="1">
      <alignment wrapText="1"/>
    </xf>
    <xf numFmtId="0" fontId="21" fillId="12" borderId="70" xfId="0" applyFont="1" applyFill="1" applyBorder="1" applyAlignment="1" applyProtection="1">
      <alignment horizontal="center" vertical="center"/>
      <protection locked="0"/>
    </xf>
    <xf numFmtId="0" fontId="22" fillId="11" borderId="0" xfId="0" applyFont="1" applyFill="1"/>
    <xf numFmtId="0" fontId="23" fillId="11" borderId="0" xfId="0" applyFont="1" applyFill="1"/>
    <xf numFmtId="0" fontId="24" fillId="11" borderId="0" xfId="0" applyFont="1" applyFill="1"/>
    <xf numFmtId="0" fontId="25" fillId="13" borderId="70" xfId="0" applyFont="1" applyFill="1" applyBorder="1"/>
    <xf numFmtId="0" fontId="26" fillId="11" borderId="0" xfId="0" applyFont="1" applyFill="1"/>
    <xf numFmtId="0" fontId="25" fillId="13" borderId="71" xfId="0" applyFont="1" applyFill="1" applyBorder="1"/>
    <xf numFmtId="0" fontId="25" fillId="13" borderId="72" xfId="0" applyFont="1" applyFill="1" applyBorder="1"/>
    <xf numFmtId="42" fontId="21" fillId="12" borderId="70" xfId="0" applyNumberFormat="1" applyFont="1" applyFill="1" applyBorder="1" applyAlignment="1" applyProtection="1">
      <alignment horizontal="left" vertical="top"/>
      <protection locked="0"/>
    </xf>
    <xf numFmtId="49" fontId="21" fillId="12" borderId="70" xfId="0" applyNumberFormat="1" applyFont="1" applyFill="1" applyBorder="1" applyAlignment="1" applyProtection="1">
      <alignment horizontal="left" vertical="top"/>
      <protection locked="0"/>
    </xf>
    <xf numFmtId="0" fontId="25" fillId="13" borderId="71" xfId="0" applyFont="1" applyFill="1" applyBorder="1" applyAlignment="1">
      <alignment horizontal="left"/>
    </xf>
    <xf numFmtId="0" fontId="25" fillId="13" borderId="75" xfId="0" applyFont="1" applyFill="1" applyBorder="1" applyAlignment="1">
      <alignment horizontal="left"/>
    </xf>
    <xf numFmtId="0" fontId="25" fillId="13" borderId="72" xfId="0" applyFont="1" applyFill="1" applyBorder="1" applyAlignment="1">
      <alignment horizontal="left"/>
    </xf>
    <xf numFmtId="0" fontId="0" fillId="0" borderId="4" xfId="0" applyFill="1" applyBorder="1"/>
    <xf numFmtId="41" fontId="1" fillId="0" borderId="2" xfId="0" applyNumberFormat="1" applyFont="1" applyBorder="1" applyAlignment="1">
      <alignment horizontal="left"/>
    </xf>
    <xf numFmtId="42" fontId="6" fillId="0" borderId="3" xfId="0" applyNumberFormat="1" applyFont="1" applyBorder="1" applyAlignment="1" applyProtection="1">
      <alignment horizontal="center"/>
      <protection locked="0"/>
    </xf>
    <xf numFmtId="0" fontId="6" fillId="0" borderId="7"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8" xfId="0" applyFont="1" applyBorder="1" applyAlignment="1" applyProtection="1">
      <alignment horizontal="center"/>
      <protection locked="0"/>
    </xf>
    <xf numFmtId="0" fontId="1" fillId="0" borderId="0" xfId="0" applyFont="1" applyAlignment="1">
      <alignment horizontal="center"/>
    </xf>
    <xf numFmtId="0" fontId="0" fillId="0" borderId="0" xfId="0" applyAlignment="1">
      <alignment horizontal="center"/>
    </xf>
    <xf numFmtId="42" fontId="1" fillId="0" borderId="0" xfId="0" applyNumberFormat="1" applyFont="1" applyAlignment="1">
      <alignment horizontal="center"/>
    </xf>
    <xf numFmtId="1" fontId="1" fillId="0" borderId="0" xfId="0" applyNumberFormat="1" applyFont="1" applyAlignment="1">
      <alignment horizontal="center"/>
    </xf>
    <xf numFmtId="0" fontId="15" fillId="0" borderId="65" xfId="1" applyFont="1" applyBorder="1" applyAlignment="1">
      <alignment wrapText="1"/>
    </xf>
    <xf numFmtId="0" fontId="15" fillId="0" borderId="61" xfId="1" applyFont="1" applyBorder="1" applyAlignment="1">
      <alignment wrapText="1"/>
    </xf>
    <xf numFmtId="0" fontId="0" fillId="0" borderId="57" xfId="0" applyBorder="1" applyAlignment="1">
      <alignment horizontal="center" vertical="center" wrapText="1"/>
    </xf>
    <xf numFmtId="0" fontId="0" fillId="0" borderId="58" xfId="0" applyBorder="1" applyAlignment="1">
      <alignment horizontal="center" wrapText="1"/>
    </xf>
    <xf numFmtId="0" fontId="0" fillId="0" borderId="58" xfId="0" applyBorder="1"/>
    <xf numFmtId="0" fontId="0" fillId="0" borderId="59" xfId="0" applyBorder="1"/>
    <xf numFmtId="0" fontId="0" fillId="0" borderId="56" xfId="0" applyBorder="1" applyAlignment="1">
      <alignment horizontal="center" wrapText="1"/>
    </xf>
    <xf numFmtId="0" fontId="0" fillId="0" borderId="52" xfId="0" applyBorder="1" applyAlignment="1">
      <alignment horizontal="center" wrapText="1"/>
    </xf>
    <xf numFmtId="0" fontId="0" fillId="0" borderId="52" xfId="0" applyBorder="1"/>
    <xf numFmtId="0" fontId="0" fillId="0" borderId="62" xfId="0" applyBorder="1"/>
    <xf numFmtId="0" fontId="7" fillId="0" borderId="3" xfId="0" applyFont="1" applyBorder="1" applyAlignment="1" applyProtection="1">
      <alignment horizontal="center"/>
      <protection locked="0"/>
    </xf>
    <xf numFmtId="0" fontId="7" fillId="0" borderId="1" xfId="0" applyFont="1" applyBorder="1" applyAlignment="1" applyProtection="1">
      <alignment horizontal="center"/>
      <protection locked="0"/>
    </xf>
    <xf numFmtId="0" fontId="7" fillId="0" borderId="7"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4" xfId="0" applyFont="1" applyBorder="1" applyAlignment="1" applyProtection="1">
      <alignment horizontal="center"/>
      <protection locked="0"/>
    </xf>
    <xf numFmtId="0" fontId="7" fillId="0" borderId="8" xfId="0" applyFont="1" applyBorder="1" applyAlignment="1" applyProtection="1">
      <alignment horizontal="center"/>
      <protection locked="0"/>
    </xf>
    <xf numFmtId="1" fontId="0" fillId="9" borderId="1" xfId="0" applyNumberFormat="1" applyFill="1" applyBorder="1" applyAlignment="1" applyProtection="1">
      <alignment horizontal="center"/>
      <protection locked="0"/>
    </xf>
    <xf numFmtId="0" fontId="0" fillId="9" borderId="1" xfId="0" applyFill="1" applyBorder="1" applyAlignment="1" applyProtection="1">
      <alignment horizontal="center"/>
      <protection locked="0"/>
    </xf>
    <xf numFmtId="0" fontId="0" fillId="9" borderId="7" xfId="0" applyFill="1" applyBorder="1" applyAlignment="1" applyProtection="1">
      <alignment horizontal="center"/>
      <protection locked="0"/>
    </xf>
    <xf numFmtId="1" fontId="0" fillId="9" borderId="0" xfId="0" applyNumberFormat="1" applyFill="1" applyAlignment="1" applyProtection="1">
      <alignment horizontal="center"/>
      <protection locked="0"/>
    </xf>
    <xf numFmtId="0" fontId="0" fillId="9" borderId="0" xfId="0" applyFill="1" applyAlignment="1" applyProtection="1">
      <alignment horizontal="center"/>
      <protection locked="0"/>
    </xf>
    <xf numFmtId="1" fontId="0" fillId="9" borderId="4" xfId="0" applyNumberFormat="1" applyFill="1" applyBorder="1" applyAlignment="1" applyProtection="1">
      <alignment horizontal="center"/>
      <protection locked="0"/>
    </xf>
    <xf numFmtId="0" fontId="0" fillId="9" borderId="4" xfId="0" applyFill="1" applyBorder="1" applyAlignment="1" applyProtection="1">
      <alignment horizontal="center"/>
      <protection locked="0"/>
    </xf>
    <xf numFmtId="0" fontId="0" fillId="9" borderId="8" xfId="0" applyFill="1" applyBorder="1" applyAlignment="1" applyProtection="1">
      <alignment horizontal="center"/>
      <protection locked="0"/>
    </xf>
    <xf numFmtId="42" fontId="8" fillId="0" borderId="3" xfId="0" applyNumberFormat="1" applyFont="1" applyBorder="1" applyAlignment="1" applyProtection="1">
      <alignment horizontal="center"/>
      <protection locked="0"/>
    </xf>
    <xf numFmtId="0" fontId="8" fillId="0" borderId="1" xfId="0" applyFont="1" applyBorder="1" applyAlignment="1" applyProtection="1">
      <alignment horizontal="center"/>
      <protection locked="0"/>
    </xf>
    <xf numFmtId="0" fontId="8" fillId="0" borderId="7" xfId="0" applyFont="1" applyBorder="1" applyAlignment="1" applyProtection="1">
      <alignment horizontal="center"/>
      <protection locked="0"/>
    </xf>
    <xf numFmtId="0" fontId="8" fillId="0" borderId="2" xfId="0" applyFont="1" applyBorder="1" applyAlignment="1" applyProtection="1">
      <alignment horizontal="center"/>
      <protection locked="0"/>
    </xf>
    <xf numFmtId="0" fontId="8" fillId="0" borderId="4" xfId="0" applyFont="1" applyBorder="1" applyAlignment="1" applyProtection="1">
      <alignment horizontal="center"/>
      <protection locked="0"/>
    </xf>
    <xf numFmtId="0" fontId="8" fillId="0" borderId="8" xfId="0" applyFont="1" applyBorder="1" applyAlignment="1" applyProtection="1">
      <alignment horizontal="center"/>
      <protection locked="0"/>
    </xf>
    <xf numFmtId="0" fontId="0" fillId="0" borderId="57" xfId="0" applyBorder="1" applyAlignment="1">
      <alignment horizontal="center" wrapText="1"/>
    </xf>
    <xf numFmtId="0" fontId="0" fillId="0" borderId="59" xfId="0" applyBorder="1" applyAlignment="1">
      <alignment horizontal="center" wrapText="1"/>
    </xf>
    <xf numFmtId="0" fontId="0" fillId="0" borderId="62" xfId="0" applyBorder="1" applyAlignment="1">
      <alignment horizontal="center" wrapText="1"/>
    </xf>
    <xf numFmtId="41" fontId="1" fillId="0" borderId="22" xfId="0" applyNumberFormat="1" applyFont="1" applyBorder="1" applyAlignment="1">
      <alignment horizontal="center"/>
    </xf>
    <xf numFmtId="42" fontId="0" fillId="9" borderId="12" xfId="0" applyNumberFormat="1" applyFill="1" applyBorder="1" applyProtection="1">
      <protection locked="0"/>
    </xf>
    <xf numFmtId="0" fontId="0" fillId="9" borderId="13" xfId="0" applyFill="1" applyBorder="1" applyProtection="1">
      <protection locked="0"/>
    </xf>
    <xf numFmtId="44" fontId="0" fillId="9" borderId="14" xfId="0" applyNumberFormat="1" applyFill="1" applyBorder="1" applyProtection="1">
      <protection locked="0"/>
    </xf>
    <xf numFmtId="44" fontId="0" fillId="9" borderId="44" xfId="0" applyNumberFormat="1" applyFill="1" applyBorder="1" applyProtection="1">
      <protection locked="0"/>
    </xf>
    <xf numFmtId="42" fontId="0" fillId="0" borderId="2" xfId="0" applyNumberFormat="1" applyBorder="1"/>
    <xf numFmtId="0" fontId="0" fillId="0" borderId="8" xfId="0" applyBorder="1"/>
    <xf numFmtId="42" fontId="0" fillId="9" borderId="40" xfId="0" applyNumberFormat="1" applyFill="1" applyBorder="1" applyProtection="1">
      <protection locked="0"/>
    </xf>
    <xf numFmtId="0" fontId="0" fillId="0" borderId="41" xfId="0" applyBorder="1" applyProtection="1">
      <protection locked="0"/>
    </xf>
    <xf numFmtId="44" fontId="0" fillId="9" borderId="40" xfId="0" applyNumberFormat="1" applyFill="1" applyBorder="1" applyProtection="1">
      <protection locked="0"/>
    </xf>
    <xf numFmtId="0" fontId="0" fillId="0" borderId="57" xfId="0" applyBorder="1" applyAlignment="1">
      <alignment vertical="top" wrapText="1"/>
    </xf>
    <xf numFmtId="0" fontId="0" fillId="0" borderId="58" xfId="0" applyBorder="1" applyAlignment="1">
      <alignment vertical="top" wrapText="1"/>
    </xf>
    <xf numFmtId="0" fontId="0" fillId="0" borderId="59" xfId="0" applyBorder="1" applyAlignment="1">
      <alignment vertical="top" wrapText="1"/>
    </xf>
    <xf numFmtId="0" fontId="0" fillId="0" borderId="60" xfId="0" applyBorder="1" applyAlignment="1">
      <alignment vertical="top" wrapText="1"/>
    </xf>
    <xf numFmtId="0" fontId="0" fillId="0" borderId="0" xfId="0" applyAlignment="1">
      <alignment vertical="top" wrapText="1"/>
    </xf>
    <xf numFmtId="0" fontId="0" fillId="0" borderId="61" xfId="0" applyBorder="1" applyAlignment="1">
      <alignment vertical="top" wrapText="1"/>
    </xf>
    <xf numFmtId="0" fontId="0" fillId="0" borderId="56" xfId="0" applyBorder="1" applyAlignment="1">
      <alignment vertical="top" wrapText="1"/>
    </xf>
    <xf numFmtId="0" fontId="0" fillId="0" borderId="52" xfId="0" applyBorder="1" applyAlignment="1">
      <alignment vertical="top" wrapText="1"/>
    </xf>
    <xf numFmtId="0" fontId="0" fillId="0" borderId="62" xfId="0" applyBorder="1" applyAlignment="1">
      <alignment vertical="top" wrapText="1"/>
    </xf>
    <xf numFmtId="44" fontId="0" fillId="9" borderId="23" xfId="0" applyNumberFormat="1" applyFill="1" applyBorder="1" applyProtection="1">
      <protection locked="0"/>
    </xf>
    <xf numFmtId="44" fontId="0" fillId="9" borderId="25" xfId="0" applyNumberFormat="1" applyFill="1" applyBorder="1" applyProtection="1">
      <protection locked="0"/>
    </xf>
    <xf numFmtId="44" fontId="0" fillId="0" borderId="42" xfId="0" applyNumberFormat="1" applyBorder="1"/>
    <xf numFmtId="44" fontId="0" fillId="0" borderId="43" xfId="0" applyNumberFormat="1" applyBorder="1"/>
    <xf numFmtId="44" fontId="0" fillId="9" borderId="12" xfId="0" applyNumberFormat="1" applyFill="1" applyBorder="1" applyProtection="1">
      <protection locked="0"/>
    </xf>
    <xf numFmtId="44" fontId="0" fillId="9" borderId="13" xfId="0" applyNumberFormat="1" applyFill="1" applyBorder="1" applyProtection="1">
      <protection locked="0"/>
    </xf>
    <xf numFmtId="44" fontId="0" fillId="9" borderId="67" xfId="0" applyNumberFormat="1" applyFill="1" applyBorder="1" applyProtection="1">
      <protection locked="0"/>
    </xf>
    <xf numFmtId="44" fontId="0" fillId="9" borderId="9" xfId="0" applyNumberFormat="1" applyFill="1" applyBorder="1" applyProtection="1">
      <protection locked="0"/>
    </xf>
    <xf numFmtId="42" fontId="1" fillId="0" borderId="40" xfId="0" applyNumberFormat="1" applyFont="1" applyBorder="1" applyAlignment="1">
      <alignment horizontal="center"/>
    </xf>
    <xf numFmtId="0" fontId="0" fillId="0" borderId="45" xfId="0" applyBorder="1" applyAlignment="1">
      <alignment horizontal="center"/>
    </xf>
    <xf numFmtId="0" fontId="0" fillId="0" borderId="41" xfId="0" applyBorder="1" applyAlignment="1">
      <alignment horizontal="center"/>
    </xf>
    <xf numFmtId="42" fontId="1" fillId="0" borderId="45" xfId="0" applyNumberFormat="1" applyFont="1" applyBorder="1" applyAlignment="1">
      <alignment horizontal="center"/>
    </xf>
    <xf numFmtId="0" fontId="1" fillId="0" borderId="3" xfId="0" applyFon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1" fontId="0" fillId="5" borderId="3" xfId="0" applyNumberFormat="1" applyFill="1" applyBorder="1" applyAlignment="1" applyProtection="1">
      <alignment horizontal="left" vertical="center"/>
      <protection locked="0"/>
    </xf>
    <xf numFmtId="1" fontId="0" fillId="5" borderId="1" xfId="0" applyNumberFormat="1" applyFill="1" applyBorder="1" applyAlignment="1" applyProtection="1">
      <alignment horizontal="left" vertical="center"/>
      <protection locked="0"/>
    </xf>
    <xf numFmtId="1" fontId="0" fillId="5" borderId="7" xfId="0" applyNumberFormat="1" applyFill="1" applyBorder="1" applyAlignment="1" applyProtection="1">
      <alignment horizontal="left" vertical="center"/>
      <protection locked="0"/>
    </xf>
    <xf numFmtId="1" fontId="0" fillId="5" borderId="2" xfId="0" applyNumberFormat="1" applyFill="1" applyBorder="1" applyAlignment="1" applyProtection="1">
      <alignment horizontal="left" vertical="center"/>
      <protection locked="0"/>
    </xf>
    <xf numFmtId="1" fontId="0" fillId="5" borderId="4" xfId="0" applyNumberFormat="1" applyFill="1" applyBorder="1" applyAlignment="1" applyProtection="1">
      <alignment horizontal="left" vertical="center"/>
      <protection locked="0"/>
    </xf>
    <xf numFmtId="1" fontId="0" fillId="5" borderId="8" xfId="0" applyNumberFormat="1" applyFill="1" applyBorder="1" applyAlignment="1" applyProtection="1">
      <alignment horizontal="left" vertical="center"/>
      <protection locked="0"/>
    </xf>
    <xf numFmtId="41" fontId="0" fillId="0" borderId="22" xfId="0" applyNumberFormat="1" applyBorder="1" applyAlignment="1">
      <alignment horizontal="center"/>
    </xf>
    <xf numFmtId="42" fontId="1" fillId="0" borderId="46" xfId="0" applyNumberFormat="1" applyFont="1" applyBorder="1" applyAlignment="1">
      <alignment horizontal="center"/>
    </xf>
    <xf numFmtId="42" fontId="1" fillId="0" borderId="47" xfId="0" applyNumberFormat="1" applyFont="1" applyBorder="1" applyAlignment="1">
      <alignment horizontal="center"/>
    </xf>
    <xf numFmtId="42" fontId="1" fillId="0" borderId="48" xfId="0" applyNumberFormat="1" applyFont="1" applyBorder="1" applyAlignment="1">
      <alignment horizontal="center"/>
    </xf>
    <xf numFmtId="0" fontId="1" fillId="0" borderId="5" xfId="0" applyFont="1" applyBorder="1"/>
    <xf numFmtId="0" fontId="1" fillId="0" borderId="0" xfId="0" applyFont="1"/>
    <xf numFmtId="0" fontId="1" fillId="0" borderId="5" xfId="0" applyFont="1" applyBorder="1" applyAlignment="1">
      <alignment horizontal="right"/>
    </xf>
    <xf numFmtId="0" fontId="1" fillId="0" borderId="0" xfId="0" applyFont="1" applyAlignment="1">
      <alignment horizontal="right"/>
    </xf>
    <xf numFmtId="0" fontId="1" fillId="0" borderId="19" xfId="0" applyFont="1" applyBorder="1"/>
    <xf numFmtId="0" fontId="1" fillId="0" borderId="27" xfId="0" applyFont="1" applyBorder="1"/>
    <xf numFmtId="42" fontId="1" fillId="0" borderId="41" xfId="0" applyNumberFormat="1" applyFont="1" applyBorder="1" applyAlignment="1">
      <alignment horizontal="center"/>
    </xf>
    <xf numFmtId="0" fontId="21" fillId="12" borderId="70" xfId="0" applyFont="1" applyFill="1" applyBorder="1" applyAlignment="1" applyProtection="1">
      <alignment horizontal="left"/>
      <protection locked="0"/>
    </xf>
    <xf numFmtId="0" fontId="21" fillId="12" borderId="70" xfId="0" applyFont="1" applyFill="1" applyBorder="1" applyAlignment="1" applyProtection="1">
      <alignment horizontal="left" vertical="top" wrapText="1"/>
      <protection locked="0"/>
    </xf>
    <xf numFmtId="0" fontId="21" fillId="12" borderId="71" xfId="0" applyFont="1" applyFill="1" applyBorder="1" applyAlignment="1" applyProtection="1">
      <alignment horizontal="left" vertical="top" wrapText="1"/>
      <protection locked="0"/>
    </xf>
    <xf numFmtId="0" fontId="21" fillId="12" borderId="72" xfId="0" applyFont="1" applyFill="1" applyBorder="1" applyAlignment="1" applyProtection="1">
      <alignment horizontal="left" vertical="top" wrapText="1"/>
      <protection locked="0"/>
    </xf>
    <xf numFmtId="0" fontId="21" fillId="11" borderId="0" xfId="0" applyFont="1" applyFill="1" applyAlignment="1">
      <alignment horizontal="left" vertical="center"/>
    </xf>
    <xf numFmtId="0" fontId="25" fillId="13" borderId="71" xfId="0" applyFont="1" applyFill="1" applyBorder="1" applyAlignment="1">
      <alignment horizontal="center"/>
    </xf>
    <xf numFmtId="0" fontId="25" fillId="13" borderId="72" xfId="0" applyFont="1" applyFill="1" applyBorder="1" applyAlignment="1">
      <alignment horizontal="center"/>
    </xf>
    <xf numFmtId="0" fontId="25" fillId="13" borderId="73" xfId="0" applyFont="1" applyFill="1" applyBorder="1" applyAlignment="1">
      <alignment horizontal="center"/>
    </xf>
    <xf numFmtId="0" fontId="25" fillId="13" borderId="74" xfId="0" applyFont="1" applyFill="1" applyBorder="1" applyAlignment="1">
      <alignment horizontal="center"/>
    </xf>
    <xf numFmtId="0" fontId="0" fillId="0" borderId="67" xfId="0" applyFill="1" applyBorder="1" applyAlignment="1"/>
    <xf numFmtId="0" fontId="0" fillId="0" borderId="22" xfId="0" applyBorder="1" applyAlignment="1"/>
    <xf numFmtId="0" fontId="0" fillId="0" borderId="9" xfId="0" applyBorder="1" applyAlignment="1"/>
    <xf numFmtId="41" fontId="1" fillId="0" borderId="5" xfId="0" applyNumberFormat="1" applyFont="1" applyBorder="1" applyAlignment="1">
      <alignment horizontal="left" wrapText="1"/>
    </xf>
    <xf numFmtId="44" fontId="0" fillId="0" borderId="0" xfId="0" applyNumberFormat="1"/>
    <xf numFmtId="0" fontId="0" fillId="0" borderId="3" xfId="0" applyBorder="1" applyAlignment="1" applyProtection="1">
      <alignment wrapText="1"/>
      <protection locked="0"/>
    </xf>
    <xf numFmtId="0" fontId="0" fillId="0" borderId="1" xfId="0" applyBorder="1" applyAlignment="1" applyProtection="1">
      <alignment wrapText="1"/>
      <protection locked="0"/>
    </xf>
    <xf numFmtId="0" fontId="0" fillId="0" borderId="7" xfId="0" applyBorder="1" applyAlignment="1" applyProtection="1">
      <alignment wrapText="1"/>
      <protection locked="0"/>
    </xf>
    <xf numFmtId="0" fontId="0" fillId="0" borderId="2" xfId="0" applyBorder="1" applyAlignment="1" applyProtection="1">
      <alignment wrapText="1"/>
      <protection locked="0"/>
    </xf>
    <xf numFmtId="0" fontId="0" fillId="0" borderId="4" xfId="0" applyBorder="1" applyAlignment="1" applyProtection="1">
      <alignment wrapText="1"/>
      <protection locked="0"/>
    </xf>
    <xf numFmtId="0" fontId="0" fillId="0" borderId="8" xfId="0" applyBorder="1" applyAlignment="1" applyProtection="1">
      <alignment wrapText="1"/>
      <protection locked="0"/>
    </xf>
    <xf numFmtId="0" fontId="0" fillId="0" borderId="1" xfId="0" applyBorder="1" applyAlignment="1">
      <alignment wrapText="1"/>
    </xf>
    <xf numFmtId="0" fontId="0" fillId="0" borderId="7" xfId="0" applyBorder="1" applyAlignment="1">
      <alignment wrapText="1"/>
    </xf>
    <xf numFmtId="0" fontId="0" fillId="0" borderId="0" xfId="0" applyAlignment="1">
      <alignment wrapText="1"/>
    </xf>
    <xf numFmtId="0" fontId="0" fillId="0" borderId="6" xfId="0" applyBorder="1" applyAlignment="1">
      <alignment wrapText="1"/>
    </xf>
    <xf numFmtId="0" fontId="0" fillId="0" borderId="0" xfId="0" applyFill="1" applyAlignment="1">
      <alignment wrapText="1"/>
    </xf>
    <xf numFmtId="0" fontId="0" fillId="0" borderId="6" xfId="0" applyFill="1" applyBorder="1" applyAlignment="1">
      <alignment wrapText="1"/>
    </xf>
    <xf numFmtId="0" fontId="0" fillId="0" borderId="0" xfId="0" applyFill="1"/>
    <xf numFmtId="43" fontId="0" fillId="0" borderId="0" xfId="0" applyNumberFormat="1" applyFill="1"/>
    <xf numFmtId="0" fontId="0" fillId="0" borderId="6" xfId="0" applyFill="1" applyBorder="1"/>
    <xf numFmtId="1" fontId="0" fillId="0" borderId="3" xfId="0" applyNumberFormat="1" applyFill="1" applyBorder="1" applyAlignment="1">
      <alignment wrapText="1"/>
    </xf>
    <xf numFmtId="0" fontId="0" fillId="0" borderId="2" xfId="0" applyBorder="1" applyAlignment="1">
      <alignment wrapText="1"/>
    </xf>
    <xf numFmtId="0" fontId="0" fillId="0" borderId="4" xfId="0" applyBorder="1" applyAlignment="1">
      <alignment wrapText="1"/>
    </xf>
    <xf numFmtId="0" fontId="0" fillId="0" borderId="8" xfId="0" applyBorder="1" applyAlignment="1">
      <alignment wrapText="1"/>
    </xf>
  </cellXfs>
  <cellStyles count="3">
    <cellStyle name="Normal" xfId="0" builtinId="0"/>
    <cellStyle name="Normal 2" xfId="2" xr:uid="{7A96121A-08D1-47E9-9B06-2502F672E8B1}"/>
    <cellStyle name="Normal_Sheet1"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O432"/>
  <sheetViews>
    <sheetView zoomScale="70" zoomScaleNormal="70" workbookViewId="0">
      <selection activeCell="C4" sqref="C4:H4"/>
    </sheetView>
  </sheetViews>
  <sheetFormatPr defaultRowHeight="15" x14ac:dyDescent="0.25"/>
  <cols>
    <col min="1" max="1" width="9.42578125" customWidth="1"/>
    <col min="2" max="2" width="27.140625" customWidth="1"/>
    <col min="3" max="3" width="5" customWidth="1"/>
    <col min="4" max="4" width="18.7109375" customWidth="1"/>
    <col min="5" max="14" width="9.42578125" customWidth="1"/>
    <col min="15" max="15" width="16.140625" customWidth="1"/>
    <col min="16" max="16" width="15.28515625" customWidth="1"/>
    <col min="17" max="17" width="9.42578125" customWidth="1"/>
  </cols>
  <sheetData>
    <row r="1" spans="1:15" ht="19.5" thickBot="1" x14ac:dyDescent="0.35">
      <c r="A1" s="214" t="s">
        <v>62</v>
      </c>
    </row>
    <row r="2" spans="1:15" ht="15" customHeight="1" x14ac:dyDescent="0.25">
      <c r="A2" s="53"/>
      <c r="B2" s="23"/>
      <c r="C2" s="23"/>
      <c r="D2" s="23"/>
      <c r="E2" s="23"/>
      <c r="F2" s="23"/>
      <c r="G2" s="23"/>
      <c r="H2" s="23"/>
      <c r="I2" s="23"/>
      <c r="J2" s="23"/>
      <c r="K2" s="23"/>
      <c r="L2" s="23"/>
      <c r="M2" s="23"/>
      <c r="N2" s="23"/>
      <c r="O2" s="24"/>
    </row>
    <row r="3" spans="1:15" ht="15" customHeight="1" thickBot="1" x14ac:dyDescent="0.3">
      <c r="A3" s="11"/>
      <c r="O3" s="22"/>
    </row>
    <row r="4" spans="1:15" ht="15" customHeight="1" x14ac:dyDescent="0.25">
      <c r="A4" s="11"/>
      <c r="B4" s="54" t="s">
        <v>38</v>
      </c>
      <c r="C4" s="427"/>
      <c r="D4" s="428"/>
      <c r="E4" s="428"/>
      <c r="F4" s="428"/>
      <c r="G4" s="428"/>
      <c r="H4" s="429"/>
      <c r="I4" s="2"/>
      <c r="O4" s="22"/>
    </row>
    <row r="5" spans="1:15" ht="15" customHeight="1" x14ac:dyDescent="0.25">
      <c r="A5" s="11"/>
      <c r="B5" s="11"/>
      <c r="C5" s="13"/>
      <c r="D5" s="2"/>
      <c r="E5" s="2"/>
      <c r="F5" s="2"/>
      <c r="G5" s="2"/>
      <c r="H5" s="20"/>
      <c r="I5" s="2"/>
      <c r="O5" s="22"/>
    </row>
    <row r="6" spans="1:15" ht="15" customHeight="1" x14ac:dyDescent="0.25">
      <c r="A6" s="11"/>
      <c r="B6" s="55" t="s">
        <v>15</v>
      </c>
      <c r="C6" s="430"/>
      <c r="D6" s="431"/>
      <c r="E6" s="2"/>
      <c r="F6" s="2"/>
      <c r="G6" s="2"/>
      <c r="H6" s="20"/>
      <c r="I6" s="2"/>
      <c r="O6" s="22"/>
    </row>
    <row r="7" spans="1:15" ht="15" customHeight="1" x14ac:dyDescent="0.25">
      <c r="A7" s="11"/>
      <c r="B7" s="11"/>
      <c r="C7" s="13"/>
      <c r="D7" s="2"/>
      <c r="E7" s="2"/>
      <c r="F7" s="2"/>
      <c r="G7" s="2"/>
      <c r="H7" s="20"/>
      <c r="I7" s="2"/>
      <c r="O7" s="22"/>
    </row>
    <row r="8" spans="1:15" ht="15" customHeight="1" x14ac:dyDescent="0.25">
      <c r="A8" s="11"/>
      <c r="B8" s="55" t="s">
        <v>16</v>
      </c>
      <c r="C8" s="430" t="s">
        <v>18</v>
      </c>
      <c r="D8" s="431"/>
      <c r="E8" s="431"/>
      <c r="F8" s="2"/>
      <c r="G8" s="2"/>
      <c r="H8" s="20"/>
      <c r="I8" s="2"/>
      <c r="O8" s="22"/>
    </row>
    <row r="9" spans="1:15" ht="15" customHeight="1" x14ac:dyDescent="0.25">
      <c r="A9" s="11"/>
      <c r="B9" s="11"/>
      <c r="C9" s="13"/>
      <c r="D9" s="2"/>
      <c r="E9" s="2"/>
      <c r="F9" s="2"/>
      <c r="G9" s="2"/>
      <c r="H9" s="20"/>
      <c r="I9" s="2"/>
      <c r="O9" s="22"/>
    </row>
    <row r="10" spans="1:15" ht="15" customHeight="1" thickBot="1" x14ac:dyDescent="0.3">
      <c r="A10" s="11"/>
      <c r="B10" s="56" t="s">
        <v>39</v>
      </c>
      <c r="C10" s="432"/>
      <c r="D10" s="433"/>
      <c r="E10" s="433"/>
      <c r="F10" s="433"/>
      <c r="G10" s="433"/>
      <c r="H10" s="434"/>
      <c r="I10" s="2"/>
      <c r="O10" s="22"/>
    </row>
    <row r="11" spans="1:15" ht="15" customHeight="1" x14ac:dyDescent="0.25">
      <c r="A11" s="11"/>
      <c r="B11" s="26"/>
      <c r="C11" s="13"/>
      <c r="D11" s="2"/>
      <c r="E11" s="2"/>
      <c r="F11" s="2"/>
      <c r="G11" s="2"/>
      <c r="H11" s="2"/>
      <c r="I11" s="2"/>
      <c r="O11" s="22"/>
    </row>
    <row r="12" spans="1:15" ht="15" customHeight="1" x14ac:dyDescent="0.25">
      <c r="A12" s="11"/>
      <c r="O12" s="22"/>
    </row>
    <row r="13" spans="1:15" ht="15" customHeight="1" x14ac:dyDescent="0.25">
      <c r="A13" s="11"/>
      <c r="O13" s="22"/>
    </row>
    <row r="14" spans="1:15" ht="15" customHeight="1" x14ac:dyDescent="0.25">
      <c r="A14" s="11"/>
      <c r="O14" s="22"/>
    </row>
    <row r="15" spans="1:15" ht="15" customHeight="1" x14ac:dyDescent="0.25">
      <c r="A15" s="11"/>
      <c r="O15" s="22"/>
    </row>
    <row r="16" spans="1:15" ht="15" customHeight="1" x14ac:dyDescent="0.25">
      <c r="A16" s="11"/>
      <c r="O16" s="22"/>
    </row>
    <row r="17" spans="1:15" ht="15" customHeight="1" x14ac:dyDescent="0.25">
      <c r="A17" s="11"/>
      <c r="O17" s="22"/>
    </row>
    <row r="18" spans="1:15" ht="15" customHeight="1" x14ac:dyDescent="0.25">
      <c r="A18" s="11"/>
      <c r="O18" s="22"/>
    </row>
    <row r="19" spans="1:15" ht="15" customHeight="1" x14ac:dyDescent="0.25">
      <c r="A19" s="11"/>
      <c r="O19" s="22"/>
    </row>
    <row r="20" spans="1:15" ht="15" customHeight="1" x14ac:dyDescent="0.25">
      <c r="A20" s="11"/>
      <c r="O20" s="22"/>
    </row>
    <row r="21" spans="1:15" ht="15" customHeight="1" x14ac:dyDescent="0.25">
      <c r="A21" s="11"/>
      <c r="O21" s="22"/>
    </row>
    <row r="22" spans="1:15" ht="15" customHeight="1" x14ac:dyDescent="0.25">
      <c r="A22" s="11"/>
      <c r="O22" s="22"/>
    </row>
    <row r="23" spans="1:15" ht="15" customHeight="1" x14ac:dyDescent="0.25">
      <c r="A23" s="11"/>
      <c r="O23" s="22"/>
    </row>
    <row r="24" spans="1:15" ht="15" customHeight="1" x14ac:dyDescent="0.25">
      <c r="A24" s="11"/>
      <c r="O24" s="22"/>
    </row>
    <row r="25" spans="1:15" ht="15" customHeight="1" x14ac:dyDescent="0.25">
      <c r="A25" s="11"/>
      <c r="B25" s="441" t="s">
        <v>349</v>
      </c>
      <c r="C25" s="414"/>
      <c r="D25" s="414"/>
      <c r="E25" s="414"/>
      <c r="F25" s="414"/>
      <c r="G25" s="414"/>
      <c r="H25" s="414"/>
      <c r="I25" s="414"/>
      <c r="J25" s="442"/>
      <c r="K25" s="2"/>
      <c r="L25" s="2"/>
      <c r="O25" s="22"/>
    </row>
    <row r="26" spans="1:15" ht="15" customHeight="1" x14ac:dyDescent="0.25">
      <c r="A26" s="11"/>
      <c r="B26" s="417"/>
      <c r="C26" s="418"/>
      <c r="D26" s="418"/>
      <c r="E26" s="418"/>
      <c r="F26" s="418"/>
      <c r="G26" s="418"/>
      <c r="H26" s="418"/>
      <c r="I26" s="418"/>
      <c r="J26" s="443"/>
      <c r="K26" s="2"/>
      <c r="L26" s="2"/>
      <c r="O26" s="22"/>
    </row>
    <row r="27" spans="1:15" ht="15" customHeight="1" thickBot="1" x14ac:dyDescent="0.3">
      <c r="A27" s="11"/>
      <c r="C27" s="13"/>
      <c r="D27" s="2"/>
      <c r="E27" s="2"/>
      <c r="F27" s="2"/>
      <c r="G27" s="2"/>
      <c r="H27" s="2"/>
      <c r="I27" s="2"/>
      <c r="J27" s="2"/>
      <c r="K27" s="2"/>
      <c r="L27" s="2"/>
      <c r="O27" s="22"/>
    </row>
    <row r="28" spans="1:15" ht="15" customHeight="1" x14ac:dyDescent="0.25">
      <c r="A28" s="11"/>
      <c r="B28" s="421"/>
      <c r="C28" s="422"/>
      <c r="D28" s="423"/>
      <c r="E28" s="2"/>
      <c r="F28" s="435"/>
      <c r="G28" s="436"/>
      <c r="H28" s="436"/>
      <c r="I28" s="437"/>
      <c r="J28" s="2"/>
      <c r="K28" s="403"/>
      <c r="L28" s="404"/>
      <c r="O28" s="22"/>
    </row>
    <row r="29" spans="1:15" ht="15" customHeight="1" thickBot="1" x14ac:dyDescent="0.3">
      <c r="A29" s="11"/>
      <c r="B29" s="424"/>
      <c r="C29" s="425"/>
      <c r="D29" s="426"/>
      <c r="E29" s="2"/>
      <c r="F29" s="438"/>
      <c r="G29" s="439"/>
      <c r="H29" s="439"/>
      <c r="I29" s="440"/>
      <c r="J29" s="2"/>
      <c r="K29" s="405"/>
      <c r="L29" s="406"/>
      <c r="O29" s="22"/>
    </row>
    <row r="30" spans="1:15" ht="15" customHeight="1" x14ac:dyDescent="0.25">
      <c r="A30" s="11"/>
      <c r="B30" s="407" t="s">
        <v>46</v>
      </c>
      <c r="C30" s="408"/>
      <c r="D30" s="408"/>
      <c r="F30" s="409" t="s">
        <v>47</v>
      </c>
      <c r="G30" s="407"/>
      <c r="H30" s="407"/>
      <c r="I30" s="407"/>
      <c r="J30" s="2"/>
      <c r="K30" s="410" t="s">
        <v>48</v>
      </c>
      <c r="L30" s="407"/>
      <c r="O30" s="22"/>
    </row>
    <row r="31" spans="1:15" ht="15" customHeight="1" x14ac:dyDescent="0.25">
      <c r="A31" s="11"/>
      <c r="O31" s="22"/>
    </row>
    <row r="32" spans="1:15" ht="15" customHeight="1" x14ac:dyDescent="0.25">
      <c r="A32" s="11"/>
      <c r="B32" s="413" t="s">
        <v>430</v>
      </c>
      <c r="C32" s="414"/>
      <c r="D32" s="414"/>
      <c r="E32" s="414"/>
      <c r="F32" s="414"/>
      <c r="G32" s="415"/>
      <c r="H32" s="415"/>
      <c r="I32" s="415"/>
      <c r="J32" s="416"/>
      <c r="O32" s="22"/>
    </row>
    <row r="33" spans="1:15" ht="15" customHeight="1" x14ac:dyDescent="0.25">
      <c r="A33" s="11"/>
      <c r="B33" s="417"/>
      <c r="C33" s="418"/>
      <c r="D33" s="418"/>
      <c r="E33" s="418"/>
      <c r="F33" s="418"/>
      <c r="G33" s="419"/>
      <c r="H33" s="419"/>
      <c r="I33" s="419"/>
      <c r="J33" s="420"/>
      <c r="O33" s="22"/>
    </row>
    <row r="34" spans="1:15" ht="15" customHeight="1" x14ac:dyDescent="0.25">
      <c r="A34" s="11"/>
      <c r="O34" s="22"/>
    </row>
    <row r="35" spans="1:15" ht="8.25" customHeight="1" thickBot="1" x14ac:dyDescent="0.3">
      <c r="A35" s="11"/>
      <c r="O35" s="22"/>
    </row>
    <row r="36" spans="1:15" ht="15" customHeight="1" x14ac:dyDescent="0.25">
      <c r="B36" s="421"/>
      <c r="C36" s="422"/>
      <c r="D36" s="423"/>
      <c r="F36" s="403"/>
      <c r="G36" s="404"/>
      <c r="O36" s="22"/>
    </row>
    <row r="37" spans="1:15" ht="15" customHeight="1" thickBot="1" x14ac:dyDescent="0.3">
      <c r="B37" s="424"/>
      <c r="C37" s="425"/>
      <c r="D37" s="426"/>
      <c r="F37" s="405"/>
      <c r="G37" s="406"/>
      <c r="O37" s="22"/>
    </row>
    <row r="38" spans="1:15" ht="15" customHeight="1" x14ac:dyDescent="0.25">
      <c r="B38" s="407" t="s">
        <v>348</v>
      </c>
      <c r="C38" s="408"/>
      <c r="D38" s="408"/>
      <c r="F38" s="410" t="s">
        <v>48</v>
      </c>
      <c r="G38" s="407"/>
      <c r="O38" s="22"/>
    </row>
    <row r="39" spans="1:15" x14ac:dyDescent="0.25">
      <c r="O39" s="22"/>
    </row>
    <row r="40" spans="1:15" ht="15.75" thickBot="1" x14ac:dyDescent="0.3">
      <c r="A40" s="8"/>
      <c r="B40" s="8"/>
      <c r="C40" s="8"/>
      <c r="D40" s="8"/>
      <c r="E40" s="8"/>
      <c r="F40" s="8"/>
      <c r="G40" s="8"/>
      <c r="H40" s="8"/>
      <c r="I40" s="8"/>
      <c r="J40" s="8"/>
      <c r="K40" s="8"/>
      <c r="L40" s="8"/>
      <c r="M40" s="8"/>
      <c r="N40" s="8"/>
      <c r="O40" s="32"/>
    </row>
    <row r="43" spans="1:15" x14ac:dyDescent="0.25">
      <c r="D43" s="355"/>
    </row>
    <row r="44" spans="1:15" x14ac:dyDescent="0.25">
      <c r="D44" s="355"/>
    </row>
    <row r="45" spans="1:15" x14ac:dyDescent="0.25">
      <c r="D45" s="355"/>
    </row>
    <row r="46" spans="1:15" x14ac:dyDescent="0.25">
      <c r="D46" s="355"/>
    </row>
    <row r="47" spans="1:15" x14ac:dyDescent="0.25">
      <c r="D47" s="355"/>
    </row>
    <row r="48" spans="1:15" x14ac:dyDescent="0.25">
      <c r="D48" s="355"/>
    </row>
    <row r="49" spans="4:4" x14ac:dyDescent="0.25">
      <c r="D49" s="355"/>
    </row>
    <row r="50" spans="4:4" x14ac:dyDescent="0.25">
      <c r="D50" s="355"/>
    </row>
    <row r="51" spans="4:4" x14ac:dyDescent="0.25">
      <c r="D51" s="355"/>
    </row>
    <row r="52" spans="4:4" x14ac:dyDescent="0.25">
      <c r="D52" s="355"/>
    </row>
    <row r="53" spans="4:4" x14ac:dyDescent="0.25">
      <c r="D53" s="355"/>
    </row>
    <row r="54" spans="4:4" x14ac:dyDescent="0.25">
      <c r="D54" s="355"/>
    </row>
    <row r="55" spans="4:4" x14ac:dyDescent="0.25">
      <c r="D55" s="355"/>
    </row>
    <row r="56" spans="4:4" x14ac:dyDescent="0.25">
      <c r="D56" s="355"/>
    </row>
    <row r="57" spans="4:4" x14ac:dyDescent="0.25">
      <c r="D57" s="355"/>
    </row>
    <row r="58" spans="4:4" x14ac:dyDescent="0.25">
      <c r="D58" s="355"/>
    </row>
    <row r="59" spans="4:4" x14ac:dyDescent="0.25">
      <c r="D59" s="355"/>
    </row>
    <row r="60" spans="4:4" x14ac:dyDescent="0.25">
      <c r="D60" s="355"/>
    </row>
    <row r="61" spans="4:4" x14ac:dyDescent="0.25">
      <c r="D61" s="355"/>
    </row>
    <row r="62" spans="4:4" x14ac:dyDescent="0.25">
      <c r="D62" s="355"/>
    </row>
    <row r="63" spans="4:4" x14ac:dyDescent="0.25">
      <c r="D63" s="355"/>
    </row>
    <row r="64" spans="4:4" x14ac:dyDescent="0.25">
      <c r="D64" s="355"/>
    </row>
    <row r="65" spans="1:4" x14ac:dyDescent="0.25">
      <c r="D65" s="355"/>
    </row>
    <row r="66" spans="1:4" x14ac:dyDescent="0.25">
      <c r="D66" s="355"/>
    </row>
    <row r="67" spans="1:4" x14ac:dyDescent="0.25">
      <c r="D67" s="355"/>
    </row>
    <row r="68" spans="1:4" x14ac:dyDescent="0.25">
      <c r="D68" s="355"/>
    </row>
    <row r="69" spans="1:4" x14ac:dyDescent="0.25">
      <c r="D69" s="355"/>
    </row>
    <row r="70" spans="1:4" x14ac:dyDescent="0.25">
      <c r="D70" s="355"/>
    </row>
    <row r="71" spans="1:4" x14ac:dyDescent="0.25">
      <c r="D71" s="355"/>
    </row>
    <row r="72" spans="1:4" x14ac:dyDescent="0.25">
      <c r="D72" s="355"/>
    </row>
    <row r="73" spans="1:4" x14ac:dyDescent="0.25">
      <c r="D73" s="355"/>
    </row>
    <row r="74" spans="1:4" x14ac:dyDescent="0.25">
      <c r="D74" s="355"/>
    </row>
    <row r="75" spans="1:4" x14ac:dyDescent="0.25">
      <c r="D75" s="355"/>
    </row>
    <row r="76" spans="1:4" x14ac:dyDescent="0.25">
      <c r="D76" s="355"/>
    </row>
    <row r="77" spans="1:4" x14ac:dyDescent="0.25">
      <c r="D77" s="355"/>
    </row>
    <row r="78" spans="1:4" x14ac:dyDescent="0.25">
      <c r="A78" s="3"/>
      <c r="D78" s="355"/>
    </row>
    <row r="79" spans="1:4" x14ac:dyDescent="0.25">
      <c r="A79" s="3"/>
      <c r="D79" s="355"/>
    </row>
    <row r="80" spans="1:4" hidden="1" x14ac:dyDescent="0.25">
      <c r="A80" s="3" t="s">
        <v>18</v>
      </c>
      <c r="D80" s="355"/>
    </row>
    <row r="81" spans="1:4" ht="30" hidden="1" x14ac:dyDescent="0.25">
      <c r="A81" s="3"/>
      <c r="D81" s="386" t="s">
        <v>109</v>
      </c>
    </row>
    <row r="82" spans="1:4" ht="30" hidden="1" x14ac:dyDescent="0.25">
      <c r="A82" s="3"/>
      <c r="D82" s="386" t="s">
        <v>391</v>
      </c>
    </row>
    <row r="83" spans="1:4" ht="45" hidden="1" x14ac:dyDescent="0.25">
      <c r="A83" s="3"/>
      <c r="D83" s="386" t="s">
        <v>110</v>
      </c>
    </row>
    <row r="84" spans="1:4" ht="30" hidden="1" x14ac:dyDescent="0.25">
      <c r="A84" s="3"/>
      <c r="D84" s="386" t="s">
        <v>111</v>
      </c>
    </row>
    <row r="85" spans="1:4" ht="30" hidden="1" x14ac:dyDescent="0.25">
      <c r="A85" s="3"/>
      <c r="D85" s="386" t="s">
        <v>112</v>
      </c>
    </row>
    <row r="86" spans="1:4" ht="30" hidden="1" x14ac:dyDescent="0.25">
      <c r="A86" s="3"/>
      <c r="D86" s="386" t="s">
        <v>113</v>
      </c>
    </row>
    <row r="87" spans="1:4" hidden="1" x14ac:dyDescent="0.25">
      <c r="A87" s="3"/>
      <c r="D87" s="386" t="s">
        <v>392</v>
      </c>
    </row>
    <row r="88" spans="1:4" hidden="1" x14ac:dyDescent="0.25">
      <c r="A88" s="3"/>
      <c r="D88" s="386" t="s">
        <v>19</v>
      </c>
    </row>
    <row r="89" spans="1:4" ht="45" hidden="1" x14ac:dyDescent="0.25">
      <c r="A89" s="3"/>
      <c r="D89" s="386" t="s">
        <v>114</v>
      </c>
    </row>
    <row r="90" spans="1:4" ht="30" hidden="1" x14ac:dyDescent="0.25">
      <c r="A90" s="3"/>
      <c r="D90" s="386" t="s">
        <v>115</v>
      </c>
    </row>
    <row r="91" spans="1:4" ht="30" hidden="1" x14ac:dyDescent="0.25">
      <c r="A91" s="3"/>
      <c r="D91" s="386" t="s">
        <v>116</v>
      </c>
    </row>
    <row r="92" spans="1:4" hidden="1" x14ac:dyDescent="0.25">
      <c r="A92" s="3"/>
      <c r="D92" s="386" t="s">
        <v>393</v>
      </c>
    </row>
    <row r="93" spans="1:4" hidden="1" x14ac:dyDescent="0.25">
      <c r="A93" s="3"/>
      <c r="D93" s="386" t="s">
        <v>117</v>
      </c>
    </row>
    <row r="94" spans="1:4" ht="45" hidden="1" x14ac:dyDescent="0.25">
      <c r="A94" s="3"/>
      <c r="D94" s="386" t="s">
        <v>118</v>
      </c>
    </row>
    <row r="95" spans="1:4" ht="60" hidden="1" x14ac:dyDescent="0.25">
      <c r="A95" s="3"/>
      <c r="D95" s="386" t="s">
        <v>350</v>
      </c>
    </row>
    <row r="96" spans="1:4" ht="30" hidden="1" x14ac:dyDescent="0.25">
      <c r="A96" s="3">
        <v>2024</v>
      </c>
      <c r="D96" s="386" t="s">
        <v>119</v>
      </c>
    </row>
    <row r="97" spans="1:4" ht="30" hidden="1" x14ac:dyDescent="0.25">
      <c r="A97" s="3">
        <v>2025</v>
      </c>
      <c r="D97" s="386" t="s">
        <v>351</v>
      </c>
    </row>
    <row r="98" spans="1:4" hidden="1" x14ac:dyDescent="0.25">
      <c r="A98" s="3">
        <v>2026</v>
      </c>
      <c r="D98" s="386" t="s">
        <v>120</v>
      </c>
    </row>
    <row r="99" spans="1:4" ht="75" hidden="1" x14ac:dyDescent="0.25">
      <c r="A99" s="3">
        <v>2027</v>
      </c>
      <c r="D99" s="386" t="s">
        <v>121</v>
      </c>
    </row>
    <row r="100" spans="1:4" ht="45" hidden="1" x14ac:dyDescent="0.25">
      <c r="A100" s="3">
        <v>2028</v>
      </c>
      <c r="D100" s="386" t="s">
        <v>122</v>
      </c>
    </row>
    <row r="101" spans="1:4" hidden="1" x14ac:dyDescent="0.25">
      <c r="A101" s="3">
        <v>2029</v>
      </c>
      <c r="D101" s="386" t="s">
        <v>123</v>
      </c>
    </row>
    <row r="102" spans="1:4" ht="30" hidden="1" x14ac:dyDescent="0.25">
      <c r="A102" s="3">
        <v>2030</v>
      </c>
      <c r="D102" s="386" t="s">
        <v>294</v>
      </c>
    </row>
    <row r="103" spans="1:4" ht="60" hidden="1" x14ac:dyDescent="0.25">
      <c r="A103" s="3">
        <v>2031</v>
      </c>
      <c r="D103" s="386" t="s">
        <v>295</v>
      </c>
    </row>
    <row r="104" spans="1:4" ht="30" hidden="1" x14ac:dyDescent="0.25">
      <c r="A104" s="3"/>
      <c r="D104" s="386" t="s">
        <v>124</v>
      </c>
    </row>
    <row r="105" spans="1:4" ht="28.9" hidden="1" customHeight="1" x14ac:dyDescent="0.25">
      <c r="A105" s="411"/>
      <c r="B105" s="412"/>
      <c r="D105" s="386" t="s">
        <v>125</v>
      </c>
    </row>
    <row r="106" spans="1:4" ht="15" hidden="1" customHeight="1" x14ac:dyDescent="0.25">
      <c r="A106" s="411"/>
      <c r="B106" s="412"/>
      <c r="D106" s="386" t="s">
        <v>126</v>
      </c>
    </row>
    <row r="107" spans="1:4" ht="15" hidden="1" customHeight="1" x14ac:dyDescent="0.25">
      <c r="A107" s="411"/>
      <c r="B107" s="412"/>
      <c r="D107" s="386" t="s">
        <v>296</v>
      </c>
    </row>
    <row r="108" spans="1:4" ht="15" hidden="1" customHeight="1" x14ac:dyDescent="0.25">
      <c r="A108" s="411"/>
      <c r="B108" s="412"/>
      <c r="D108" s="386" t="s">
        <v>297</v>
      </c>
    </row>
    <row r="109" spans="1:4" ht="15" hidden="1" customHeight="1" x14ac:dyDescent="0.25">
      <c r="A109" s="411"/>
      <c r="B109" s="412"/>
      <c r="D109" s="386" t="s">
        <v>298</v>
      </c>
    </row>
    <row r="110" spans="1:4" ht="15" hidden="1" customHeight="1" x14ac:dyDescent="0.25">
      <c r="A110" s="411"/>
      <c r="B110" s="412"/>
      <c r="D110" s="386" t="s">
        <v>299</v>
      </c>
    </row>
    <row r="111" spans="1:4" ht="15" hidden="1" customHeight="1" x14ac:dyDescent="0.25">
      <c r="A111" s="411"/>
      <c r="B111" s="412"/>
      <c r="D111" s="386" t="s">
        <v>127</v>
      </c>
    </row>
    <row r="112" spans="1:4" ht="15" hidden="1" customHeight="1" x14ac:dyDescent="0.25">
      <c r="A112" s="411"/>
      <c r="B112" s="412"/>
      <c r="D112" s="386" t="s">
        <v>128</v>
      </c>
    </row>
    <row r="113" spans="1:4" ht="15" hidden="1" customHeight="1" x14ac:dyDescent="0.25">
      <c r="A113" s="411"/>
      <c r="B113" s="412"/>
      <c r="D113" s="386" t="s">
        <v>300</v>
      </c>
    </row>
    <row r="114" spans="1:4" ht="15" hidden="1" customHeight="1" x14ac:dyDescent="0.25">
      <c r="A114" s="411"/>
      <c r="B114" s="412"/>
      <c r="D114" s="386" t="s">
        <v>129</v>
      </c>
    </row>
    <row r="115" spans="1:4" ht="15" hidden="1" customHeight="1" x14ac:dyDescent="0.25">
      <c r="A115" s="411"/>
      <c r="B115" s="412"/>
      <c r="D115" s="386" t="s">
        <v>301</v>
      </c>
    </row>
    <row r="116" spans="1:4" ht="15" hidden="1" customHeight="1" x14ac:dyDescent="0.25">
      <c r="A116" s="411"/>
      <c r="B116" s="412"/>
      <c r="D116" s="386" t="s">
        <v>130</v>
      </c>
    </row>
    <row r="117" spans="1:4" ht="15" hidden="1" customHeight="1" x14ac:dyDescent="0.25">
      <c r="A117" s="411"/>
      <c r="B117" s="412"/>
      <c r="D117" s="386" t="s">
        <v>131</v>
      </c>
    </row>
    <row r="118" spans="1:4" ht="15" hidden="1" customHeight="1" x14ac:dyDescent="0.25">
      <c r="A118" s="411"/>
      <c r="B118" s="412"/>
      <c r="D118" s="386" t="s">
        <v>316</v>
      </c>
    </row>
    <row r="119" spans="1:4" ht="15" hidden="1" customHeight="1" x14ac:dyDescent="0.25">
      <c r="A119" s="411"/>
      <c r="B119" s="412"/>
      <c r="D119" s="386" t="s">
        <v>352</v>
      </c>
    </row>
    <row r="120" spans="1:4" ht="15" hidden="1" customHeight="1" x14ac:dyDescent="0.25">
      <c r="A120" s="411"/>
      <c r="B120" s="412"/>
      <c r="D120" s="386" t="s">
        <v>317</v>
      </c>
    </row>
    <row r="121" spans="1:4" ht="15" hidden="1" customHeight="1" x14ac:dyDescent="0.25">
      <c r="A121" s="411"/>
      <c r="B121" s="412"/>
      <c r="D121" s="386" t="s">
        <v>132</v>
      </c>
    </row>
    <row r="122" spans="1:4" ht="15" hidden="1" customHeight="1" x14ac:dyDescent="0.25">
      <c r="A122" s="411"/>
      <c r="B122" s="412"/>
      <c r="D122" s="386" t="s">
        <v>133</v>
      </c>
    </row>
    <row r="123" spans="1:4" ht="15" hidden="1" customHeight="1" x14ac:dyDescent="0.25">
      <c r="A123" s="411"/>
      <c r="B123" s="412"/>
      <c r="D123" s="386" t="s">
        <v>134</v>
      </c>
    </row>
    <row r="124" spans="1:4" ht="15" hidden="1" customHeight="1" x14ac:dyDescent="0.25">
      <c r="A124" s="411"/>
      <c r="B124" s="412"/>
      <c r="D124" s="386" t="s">
        <v>353</v>
      </c>
    </row>
    <row r="125" spans="1:4" ht="15" hidden="1" customHeight="1" x14ac:dyDescent="0.25">
      <c r="A125" s="411"/>
      <c r="B125" s="412"/>
      <c r="D125" s="386" t="s">
        <v>135</v>
      </c>
    </row>
    <row r="126" spans="1:4" ht="15" hidden="1" customHeight="1" x14ac:dyDescent="0.25">
      <c r="A126" s="411"/>
      <c r="B126" s="412"/>
      <c r="D126" s="386" t="s">
        <v>136</v>
      </c>
    </row>
    <row r="127" spans="1:4" ht="15" hidden="1" customHeight="1" x14ac:dyDescent="0.25">
      <c r="A127" s="411"/>
      <c r="B127" s="412"/>
      <c r="D127" s="386" t="s">
        <v>137</v>
      </c>
    </row>
    <row r="128" spans="1:4" ht="15" hidden="1" customHeight="1" x14ac:dyDescent="0.25">
      <c r="A128" s="411"/>
      <c r="B128" s="412"/>
      <c r="D128" s="386" t="s">
        <v>354</v>
      </c>
    </row>
    <row r="129" spans="1:4" ht="15" hidden="1" customHeight="1" x14ac:dyDescent="0.25">
      <c r="A129" s="411"/>
      <c r="B129" s="412"/>
      <c r="D129" s="386" t="s">
        <v>138</v>
      </c>
    </row>
    <row r="130" spans="1:4" ht="15" hidden="1" customHeight="1" x14ac:dyDescent="0.25">
      <c r="A130" s="411"/>
      <c r="B130" s="412"/>
      <c r="D130" s="386" t="s">
        <v>302</v>
      </c>
    </row>
    <row r="131" spans="1:4" ht="15" hidden="1" customHeight="1" x14ac:dyDescent="0.25">
      <c r="A131" s="411"/>
      <c r="B131" s="412"/>
      <c r="D131" s="386" t="s">
        <v>139</v>
      </c>
    </row>
    <row r="132" spans="1:4" ht="15" hidden="1" customHeight="1" x14ac:dyDescent="0.25">
      <c r="A132" s="411"/>
      <c r="B132" s="412"/>
      <c r="D132" s="386" t="s">
        <v>140</v>
      </c>
    </row>
    <row r="133" spans="1:4" ht="15" hidden="1" customHeight="1" x14ac:dyDescent="0.25">
      <c r="A133" s="411"/>
      <c r="B133" s="412"/>
      <c r="D133" s="386" t="s">
        <v>141</v>
      </c>
    </row>
    <row r="134" spans="1:4" ht="15" hidden="1" customHeight="1" x14ac:dyDescent="0.25">
      <c r="A134" s="411"/>
      <c r="B134" s="412"/>
      <c r="D134" s="386" t="s">
        <v>318</v>
      </c>
    </row>
    <row r="135" spans="1:4" ht="15" hidden="1" customHeight="1" x14ac:dyDescent="0.25">
      <c r="A135" s="411"/>
      <c r="B135" s="412"/>
      <c r="D135" s="386" t="s">
        <v>142</v>
      </c>
    </row>
    <row r="136" spans="1:4" ht="15" hidden="1" customHeight="1" x14ac:dyDescent="0.25">
      <c r="A136" s="411"/>
      <c r="B136" s="412"/>
      <c r="D136" s="386" t="s">
        <v>303</v>
      </c>
    </row>
    <row r="137" spans="1:4" ht="15" hidden="1" customHeight="1" x14ac:dyDescent="0.25">
      <c r="A137" s="411"/>
      <c r="B137" s="412"/>
      <c r="D137" s="386" t="s">
        <v>143</v>
      </c>
    </row>
    <row r="138" spans="1:4" ht="15" hidden="1" customHeight="1" x14ac:dyDescent="0.25">
      <c r="A138" s="411"/>
      <c r="B138" s="412"/>
      <c r="D138" s="386" t="s">
        <v>144</v>
      </c>
    </row>
    <row r="139" spans="1:4" ht="15" hidden="1" customHeight="1" x14ac:dyDescent="0.25">
      <c r="A139" s="411"/>
      <c r="B139" s="412"/>
      <c r="D139" s="386" t="s">
        <v>145</v>
      </c>
    </row>
    <row r="140" spans="1:4" ht="15" hidden="1" customHeight="1" x14ac:dyDescent="0.25">
      <c r="A140" s="411"/>
      <c r="B140" s="412"/>
      <c r="D140" s="386" t="s">
        <v>146</v>
      </c>
    </row>
    <row r="141" spans="1:4" ht="15" hidden="1" customHeight="1" x14ac:dyDescent="0.25">
      <c r="A141" s="411"/>
      <c r="B141" s="412"/>
      <c r="D141" s="386" t="s">
        <v>147</v>
      </c>
    </row>
    <row r="142" spans="1:4" ht="15" hidden="1" customHeight="1" x14ac:dyDescent="0.25">
      <c r="A142" s="411"/>
      <c r="B142" s="412"/>
      <c r="D142" s="386" t="s">
        <v>394</v>
      </c>
    </row>
    <row r="143" spans="1:4" ht="15" hidden="1" customHeight="1" x14ac:dyDescent="0.25">
      <c r="A143" s="411"/>
      <c r="B143" s="412"/>
      <c r="D143" s="386" t="s">
        <v>148</v>
      </c>
    </row>
    <row r="144" spans="1:4" ht="15" hidden="1" customHeight="1" x14ac:dyDescent="0.25">
      <c r="A144" s="411"/>
      <c r="B144" s="412"/>
      <c r="D144" s="386" t="s">
        <v>149</v>
      </c>
    </row>
    <row r="145" spans="1:4" ht="15" hidden="1" customHeight="1" x14ac:dyDescent="0.25">
      <c r="A145" s="411"/>
      <c r="B145" s="412"/>
      <c r="D145" s="386" t="s">
        <v>150</v>
      </c>
    </row>
    <row r="146" spans="1:4" ht="15" hidden="1" customHeight="1" x14ac:dyDescent="0.25">
      <c r="A146" s="411"/>
      <c r="B146" s="412"/>
      <c r="D146" s="386" t="s">
        <v>319</v>
      </c>
    </row>
    <row r="147" spans="1:4" ht="15" hidden="1" customHeight="1" x14ac:dyDescent="0.25">
      <c r="A147" s="411"/>
      <c r="B147" s="412"/>
      <c r="D147" s="386" t="s">
        <v>151</v>
      </c>
    </row>
    <row r="148" spans="1:4" ht="15" hidden="1" customHeight="1" x14ac:dyDescent="0.25">
      <c r="A148" s="411"/>
      <c r="B148" s="412"/>
      <c r="D148" s="386" t="s">
        <v>320</v>
      </c>
    </row>
    <row r="149" spans="1:4" ht="15" hidden="1" customHeight="1" x14ac:dyDescent="0.25">
      <c r="A149" s="411"/>
      <c r="B149" s="412"/>
      <c r="D149" s="386" t="s">
        <v>152</v>
      </c>
    </row>
    <row r="150" spans="1:4" ht="15" hidden="1" customHeight="1" x14ac:dyDescent="0.25">
      <c r="A150" s="411"/>
      <c r="B150" s="412"/>
      <c r="D150" s="386" t="s">
        <v>153</v>
      </c>
    </row>
    <row r="151" spans="1:4" ht="15" hidden="1" customHeight="1" x14ac:dyDescent="0.25">
      <c r="A151" s="411"/>
      <c r="B151" s="412"/>
      <c r="D151" s="386" t="s">
        <v>154</v>
      </c>
    </row>
    <row r="152" spans="1:4" ht="15" hidden="1" customHeight="1" x14ac:dyDescent="0.25">
      <c r="A152" s="411"/>
      <c r="B152" s="412"/>
      <c r="D152" s="386" t="s">
        <v>304</v>
      </c>
    </row>
    <row r="153" spans="1:4" ht="15" hidden="1" customHeight="1" x14ac:dyDescent="0.25">
      <c r="A153" s="411"/>
      <c r="B153" s="412"/>
      <c r="D153" s="386" t="s">
        <v>155</v>
      </c>
    </row>
    <row r="154" spans="1:4" ht="15" hidden="1" customHeight="1" x14ac:dyDescent="0.25">
      <c r="A154" s="411"/>
      <c r="B154" s="412"/>
      <c r="D154" s="386" t="s">
        <v>156</v>
      </c>
    </row>
    <row r="155" spans="1:4" ht="15" hidden="1" customHeight="1" x14ac:dyDescent="0.25">
      <c r="A155" s="411"/>
      <c r="B155" s="412"/>
      <c r="D155" s="386" t="s">
        <v>157</v>
      </c>
    </row>
    <row r="156" spans="1:4" ht="15" hidden="1" customHeight="1" x14ac:dyDescent="0.25">
      <c r="A156" s="411"/>
      <c r="B156" s="412"/>
      <c r="D156" s="386" t="s">
        <v>158</v>
      </c>
    </row>
    <row r="157" spans="1:4" ht="15" hidden="1" customHeight="1" x14ac:dyDescent="0.25">
      <c r="A157" s="411"/>
      <c r="B157" s="412"/>
      <c r="D157" s="386" t="s">
        <v>159</v>
      </c>
    </row>
    <row r="158" spans="1:4" ht="15" hidden="1" customHeight="1" x14ac:dyDescent="0.25">
      <c r="A158" s="411"/>
      <c r="B158" s="412"/>
      <c r="D158" s="386" t="s">
        <v>160</v>
      </c>
    </row>
    <row r="159" spans="1:4" ht="15" hidden="1" customHeight="1" x14ac:dyDescent="0.25">
      <c r="A159" s="411"/>
      <c r="B159" s="412"/>
      <c r="D159" s="386" t="s">
        <v>355</v>
      </c>
    </row>
    <row r="160" spans="1:4" ht="15" hidden="1" customHeight="1" x14ac:dyDescent="0.25">
      <c r="A160" s="411"/>
      <c r="B160" s="412"/>
      <c r="D160" s="386" t="s">
        <v>395</v>
      </c>
    </row>
    <row r="161" spans="1:4" ht="15" hidden="1" customHeight="1" x14ac:dyDescent="0.25">
      <c r="A161" s="411"/>
      <c r="B161" s="412"/>
      <c r="D161" s="386" t="s">
        <v>161</v>
      </c>
    </row>
    <row r="162" spans="1:4" ht="15" hidden="1" customHeight="1" x14ac:dyDescent="0.25">
      <c r="A162" s="411"/>
      <c r="B162" s="412"/>
      <c r="D162" s="386" t="s">
        <v>162</v>
      </c>
    </row>
    <row r="163" spans="1:4" ht="15" hidden="1" customHeight="1" x14ac:dyDescent="0.25">
      <c r="A163" s="411"/>
      <c r="B163" s="412"/>
      <c r="D163" s="386" t="s">
        <v>356</v>
      </c>
    </row>
    <row r="164" spans="1:4" ht="15" hidden="1" customHeight="1" x14ac:dyDescent="0.25">
      <c r="A164" s="411"/>
      <c r="B164" s="412"/>
      <c r="D164" s="386" t="s">
        <v>163</v>
      </c>
    </row>
    <row r="165" spans="1:4" ht="15" hidden="1" customHeight="1" x14ac:dyDescent="0.25">
      <c r="A165" s="411"/>
      <c r="B165" s="412"/>
      <c r="D165" s="386" t="s">
        <v>357</v>
      </c>
    </row>
    <row r="166" spans="1:4" ht="15" hidden="1" customHeight="1" x14ac:dyDescent="0.25">
      <c r="A166" s="411"/>
      <c r="B166" s="412"/>
      <c r="D166" s="386" t="s">
        <v>164</v>
      </c>
    </row>
    <row r="167" spans="1:4" ht="15" hidden="1" customHeight="1" x14ac:dyDescent="0.25">
      <c r="A167" s="411"/>
      <c r="B167" s="412"/>
      <c r="D167" s="386" t="s">
        <v>321</v>
      </c>
    </row>
    <row r="168" spans="1:4" ht="15" hidden="1" customHeight="1" x14ac:dyDescent="0.25">
      <c r="A168" s="411"/>
      <c r="B168" s="412"/>
      <c r="D168" s="386" t="s">
        <v>165</v>
      </c>
    </row>
    <row r="169" spans="1:4" ht="15" hidden="1" customHeight="1" x14ac:dyDescent="0.25">
      <c r="A169" s="411"/>
      <c r="B169" s="412"/>
      <c r="D169" s="386" t="s">
        <v>166</v>
      </c>
    </row>
    <row r="170" spans="1:4" ht="15" hidden="1" customHeight="1" x14ac:dyDescent="0.25">
      <c r="A170" s="411"/>
      <c r="B170" s="412"/>
      <c r="D170" s="386" t="s">
        <v>322</v>
      </c>
    </row>
    <row r="171" spans="1:4" ht="15" hidden="1" customHeight="1" x14ac:dyDescent="0.25">
      <c r="A171" s="411"/>
      <c r="B171" s="412"/>
      <c r="D171" s="386" t="s">
        <v>305</v>
      </c>
    </row>
    <row r="172" spans="1:4" ht="15" hidden="1" customHeight="1" x14ac:dyDescent="0.25">
      <c r="A172" s="411"/>
      <c r="B172" s="412"/>
      <c r="D172" s="386" t="s">
        <v>167</v>
      </c>
    </row>
    <row r="173" spans="1:4" ht="15" hidden="1" customHeight="1" x14ac:dyDescent="0.25">
      <c r="A173" s="411"/>
      <c r="B173" s="412"/>
      <c r="D173" s="386" t="s">
        <v>306</v>
      </c>
    </row>
    <row r="174" spans="1:4" ht="15" hidden="1" customHeight="1" x14ac:dyDescent="0.25">
      <c r="A174" s="411"/>
      <c r="B174" s="412"/>
      <c r="D174" s="386" t="s">
        <v>323</v>
      </c>
    </row>
    <row r="175" spans="1:4" ht="15" hidden="1" customHeight="1" x14ac:dyDescent="0.25">
      <c r="A175" s="411"/>
      <c r="B175" s="412"/>
      <c r="D175" s="386" t="s">
        <v>324</v>
      </c>
    </row>
    <row r="176" spans="1:4" ht="15" hidden="1" customHeight="1" x14ac:dyDescent="0.25">
      <c r="A176" s="411"/>
      <c r="B176" s="412"/>
      <c r="D176" s="386" t="s">
        <v>168</v>
      </c>
    </row>
    <row r="177" spans="1:4" ht="15" hidden="1" customHeight="1" x14ac:dyDescent="0.25">
      <c r="A177" s="411"/>
      <c r="B177" s="412"/>
      <c r="D177" s="386" t="s">
        <v>169</v>
      </c>
    </row>
    <row r="178" spans="1:4" ht="15" hidden="1" customHeight="1" x14ac:dyDescent="0.25">
      <c r="A178" s="411"/>
      <c r="B178" s="412"/>
      <c r="D178" s="386" t="s">
        <v>170</v>
      </c>
    </row>
    <row r="179" spans="1:4" ht="15" hidden="1" customHeight="1" x14ac:dyDescent="0.25">
      <c r="A179" s="411"/>
      <c r="B179" s="412"/>
      <c r="D179" s="386" t="s">
        <v>171</v>
      </c>
    </row>
    <row r="180" spans="1:4" ht="15" hidden="1" customHeight="1" x14ac:dyDescent="0.25">
      <c r="A180" s="411"/>
      <c r="B180" s="412"/>
      <c r="D180" s="386" t="s">
        <v>172</v>
      </c>
    </row>
    <row r="181" spans="1:4" ht="15" hidden="1" customHeight="1" x14ac:dyDescent="0.25">
      <c r="A181" s="411"/>
      <c r="B181" s="412"/>
      <c r="D181" s="386" t="s">
        <v>173</v>
      </c>
    </row>
    <row r="182" spans="1:4" ht="15" hidden="1" customHeight="1" x14ac:dyDescent="0.25">
      <c r="A182" s="411"/>
      <c r="B182" s="412"/>
      <c r="D182" s="386" t="s">
        <v>174</v>
      </c>
    </row>
    <row r="183" spans="1:4" ht="15" hidden="1" customHeight="1" x14ac:dyDescent="0.25">
      <c r="A183" s="411"/>
      <c r="B183" s="412"/>
      <c r="D183" s="386" t="s">
        <v>325</v>
      </c>
    </row>
    <row r="184" spans="1:4" ht="15" hidden="1" customHeight="1" x14ac:dyDescent="0.25">
      <c r="A184" s="411"/>
      <c r="B184" s="412"/>
      <c r="D184" s="386" t="s">
        <v>175</v>
      </c>
    </row>
    <row r="185" spans="1:4" ht="15" hidden="1" customHeight="1" x14ac:dyDescent="0.25">
      <c r="A185" s="411"/>
      <c r="B185" s="412"/>
      <c r="D185" s="386" t="s">
        <v>176</v>
      </c>
    </row>
    <row r="186" spans="1:4" ht="15" hidden="1" customHeight="1" x14ac:dyDescent="0.25">
      <c r="A186" s="411"/>
      <c r="B186" s="412"/>
      <c r="D186" s="386" t="s">
        <v>177</v>
      </c>
    </row>
    <row r="187" spans="1:4" ht="15" hidden="1" customHeight="1" x14ac:dyDescent="0.25">
      <c r="A187" s="411"/>
      <c r="B187" s="412"/>
      <c r="D187" s="386" t="s">
        <v>178</v>
      </c>
    </row>
    <row r="188" spans="1:4" ht="15" hidden="1" customHeight="1" x14ac:dyDescent="0.25">
      <c r="A188" s="411"/>
      <c r="B188" s="412"/>
      <c r="D188" s="386" t="s">
        <v>179</v>
      </c>
    </row>
    <row r="189" spans="1:4" ht="15" hidden="1" customHeight="1" x14ac:dyDescent="0.25">
      <c r="A189" s="411"/>
      <c r="B189" s="412"/>
      <c r="D189" s="386" t="s">
        <v>358</v>
      </c>
    </row>
    <row r="190" spans="1:4" ht="15" hidden="1" customHeight="1" x14ac:dyDescent="0.25">
      <c r="A190" s="411"/>
      <c r="B190" s="412"/>
      <c r="D190" s="386" t="s">
        <v>180</v>
      </c>
    </row>
    <row r="191" spans="1:4" ht="15" hidden="1" customHeight="1" x14ac:dyDescent="0.25">
      <c r="A191" s="411"/>
      <c r="B191" s="412"/>
      <c r="D191" s="386" t="s">
        <v>359</v>
      </c>
    </row>
    <row r="192" spans="1:4" ht="15" hidden="1" customHeight="1" x14ac:dyDescent="0.25">
      <c r="A192" s="411"/>
      <c r="B192" s="412"/>
      <c r="D192" s="386" t="s">
        <v>181</v>
      </c>
    </row>
    <row r="193" spans="1:4" ht="15" hidden="1" customHeight="1" x14ac:dyDescent="0.25">
      <c r="A193" s="411"/>
      <c r="B193" s="412"/>
      <c r="D193" s="386" t="s">
        <v>182</v>
      </c>
    </row>
    <row r="194" spans="1:4" ht="15" hidden="1" customHeight="1" x14ac:dyDescent="0.25">
      <c r="A194" s="411"/>
      <c r="B194" s="412"/>
      <c r="D194" s="386" t="s">
        <v>183</v>
      </c>
    </row>
    <row r="195" spans="1:4" ht="15" hidden="1" customHeight="1" x14ac:dyDescent="0.25">
      <c r="A195" s="411"/>
      <c r="B195" s="412"/>
      <c r="D195" s="386" t="s">
        <v>184</v>
      </c>
    </row>
    <row r="196" spans="1:4" ht="15" hidden="1" customHeight="1" x14ac:dyDescent="0.25">
      <c r="A196" s="411"/>
      <c r="B196" s="412"/>
      <c r="D196" s="386" t="s">
        <v>185</v>
      </c>
    </row>
    <row r="197" spans="1:4" ht="15" hidden="1" customHeight="1" x14ac:dyDescent="0.25">
      <c r="A197" s="411"/>
      <c r="B197" s="412"/>
      <c r="D197" s="386" t="s">
        <v>186</v>
      </c>
    </row>
    <row r="198" spans="1:4" ht="15" hidden="1" customHeight="1" x14ac:dyDescent="0.25">
      <c r="A198" s="411"/>
      <c r="B198" s="412"/>
      <c r="D198" s="386" t="s">
        <v>360</v>
      </c>
    </row>
    <row r="199" spans="1:4" ht="15" hidden="1" customHeight="1" x14ac:dyDescent="0.25">
      <c r="A199" s="411"/>
      <c r="B199" s="412"/>
      <c r="D199" s="386" t="s">
        <v>187</v>
      </c>
    </row>
    <row r="200" spans="1:4" ht="15" hidden="1" customHeight="1" x14ac:dyDescent="0.25">
      <c r="A200" s="411"/>
      <c r="B200" s="412"/>
      <c r="D200" s="386" t="s">
        <v>188</v>
      </c>
    </row>
    <row r="201" spans="1:4" ht="15" hidden="1" customHeight="1" x14ac:dyDescent="0.25">
      <c r="A201" s="411"/>
      <c r="B201" s="412"/>
      <c r="D201" s="386" t="s">
        <v>189</v>
      </c>
    </row>
    <row r="202" spans="1:4" ht="15" hidden="1" customHeight="1" x14ac:dyDescent="0.25">
      <c r="A202" s="411"/>
      <c r="B202" s="412"/>
      <c r="D202" s="386" t="s">
        <v>190</v>
      </c>
    </row>
    <row r="203" spans="1:4" ht="15" hidden="1" customHeight="1" x14ac:dyDescent="0.25">
      <c r="A203" s="411"/>
      <c r="B203" s="412"/>
      <c r="D203" s="386" t="s">
        <v>191</v>
      </c>
    </row>
    <row r="204" spans="1:4" ht="15" hidden="1" customHeight="1" x14ac:dyDescent="0.25">
      <c r="A204" s="411"/>
      <c r="B204" s="412"/>
      <c r="D204" s="386" t="s">
        <v>192</v>
      </c>
    </row>
    <row r="205" spans="1:4" ht="15" hidden="1" customHeight="1" x14ac:dyDescent="0.25">
      <c r="A205" s="411"/>
      <c r="B205" s="412"/>
      <c r="D205" s="386" t="s">
        <v>193</v>
      </c>
    </row>
    <row r="206" spans="1:4" ht="15" hidden="1" customHeight="1" x14ac:dyDescent="0.25">
      <c r="A206" s="411"/>
      <c r="B206" s="412"/>
      <c r="D206" s="386" t="s">
        <v>194</v>
      </c>
    </row>
    <row r="207" spans="1:4" ht="15" hidden="1" customHeight="1" x14ac:dyDescent="0.25">
      <c r="A207" s="411"/>
      <c r="B207" s="412"/>
      <c r="D207" s="386" t="s">
        <v>326</v>
      </c>
    </row>
    <row r="208" spans="1:4" ht="15" hidden="1" customHeight="1" x14ac:dyDescent="0.25">
      <c r="A208" s="411"/>
      <c r="B208" s="412"/>
      <c r="D208" s="386" t="s">
        <v>396</v>
      </c>
    </row>
    <row r="209" spans="1:4" ht="15" hidden="1" customHeight="1" x14ac:dyDescent="0.25">
      <c r="A209" s="411"/>
      <c r="B209" s="412"/>
      <c r="D209" s="386" t="s">
        <v>195</v>
      </c>
    </row>
    <row r="210" spans="1:4" ht="15" hidden="1" customHeight="1" x14ac:dyDescent="0.25">
      <c r="A210" s="411"/>
      <c r="B210" s="412"/>
      <c r="D210" s="386" t="s">
        <v>196</v>
      </c>
    </row>
    <row r="211" spans="1:4" ht="15" hidden="1" customHeight="1" x14ac:dyDescent="0.25">
      <c r="A211" s="411"/>
      <c r="B211" s="412"/>
      <c r="D211" s="386" t="s">
        <v>397</v>
      </c>
    </row>
    <row r="212" spans="1:4" ht="15" hidden="1" customHeight="1" x14ac:dyDescent="0.25">
      <c r="A212" s="411"/>
      <c r="B212" s="412"/>
      <c r="D212" s="386" t="s">
        <v>398</v>
      </c>
    </row>
    <row r="213" spans="1:4" ht="15" hidden="1" customHeight="1" x14ac:dyDescent="0.25">
      <c r="A213" s="411"/>
      <c r="B213" s="412"/>
      <c r="D213" s="386" t="s">
        <v>197</v>
      </c>
    </row>
    <row r="214" spans="1:4" ht="15" hidden="1" customHeight="1" x14ac:dyDescent="0.25">
      <c r="A214" s="411"/>
      <c r="B214" s="412"/>
      <c r="D214" s="386" t="s">
        <v>198</v>
      </c>
    </row>
    <row r="215" spans="1:4" ht="15" hidden="1" customHeight="1" x14ac:dyDescent="0.25">
      <c r="A215" s="411"/>
      <c r="B215" s="412"/>
      <c r="D215" s="386" t="s">
        <v>399</v>
      </c>
    </row>
    <row r="216" spans="1:4" ht="15" hidden="1" customHeight="1" x14ac:dyDescent="0.25">
      <c r="A216" s="411"/>
      <c r="B216" s="412"/>
      <c r="D216" s="386" t="s">
        <v>199</v>
      </c>
    </row>
    <row r="217" spans="1:4" ht="15" hidden="1" customHeight="1" x14ac:dyDescent="0.25">
      <c r="A217" s="411"/>
      <c r="B217" s="412"/>
      <c r="D217" s="386" t="s">
        <v>200</v>
      </c>
    </row>
    <row r="218" spans="1:4" ht="15" hidden="1" customHeight="1" x14ac:dyDescent="0.25">
      <c r="A218" s="411"/>
      <c r="B218" s="412"/>
      <c r="D218" s="386" t="s">
        <v>201</v>
      </c>
    </row>
    <row r="219" spans="1:4" ht="15" hidden="1" customHeight="1" x14ac:dyDescent="0.25">
      <c r="A219" s="411"/>
      <c r="B219" s="412"/>
      <c r="D219" s="386" t="s">
        <v>202</v>
      </c>
    </row>
    <row r="220" spans="1:4" ht="15" hidden="1" customHeight="1" x14ac:dyDescent="0.25">
      <c r="A220" s="411"/>
      <c r="B220" s="412"/>
      <c r="D220" s="386" t="s">
        <v>203</v>
      </c>
    </row>
    <row r="221" spans="1:4" ht="15" hidden="1" customHeight="1" x14ac:dyDescent="0.25">
      <c r="A221" s="411"/>
      <c r="B221" s="412"/>
      <c r="D221" s="386" t="s">
        <v>327</v>
      </c>
    </row>
    <row r="222" spans="1:4" ht="15" hidden="1" customHeight="1" x14ac:dyDescent="0.25">
      <c r="A222" s="411"/>
      <c r="B222" s="412"/>
      <c r="D222" s="386" t="s">
        <v>204</v>
      </c>
    </row>
    <row r="223" spans="1:4" ht="15" hidden="1" customHeight="1" x14ac:dyDescent="0.25">
      <c r="A223" s="411"/>
      <c r="B223" s="412"/>
      <c r="D223" s="386" t="s">
        <v>205</v>
      </c>
    </row>
    <row r="224" spans="1:4" ht="15" hidden="1" customHeight="1" x14ac:dyDescent="0.25">
      <c r="A224" s="411"/>
      <c r="B224" s="412"/>
      <c r="D224" s="386" t="s">
        <v>206</v>
      </c>
    </row>
    <row r="225" spans="1:4" ht="15" hidden="1" customHeight="1" x14ac:dyDescent="0.25">
      <c r="A225" s="411"/>
      <c r="B225" s="412"/>
      <c r="D225" s="386" t="s">
        <v>328</v>
      </c>
    </row>
    <row r="226" spans="1:4" ht="15" hidden="1" customHeight="1" x14ac:dyDescent="0.25">
      <c r="A226" s="411"/>
      <c r="B226" s="412"/>
      <c r="D226" s="386" t="s">
        <v>400</v>
      </c>
    </row>
    <row r="227" spans="1:4" ht="15" hidden="1" customHeight="1" x14ac:dyDescent="0.25">
      <c r="A227" s="411"/>
      <c r="B227" s="412"/>
      <c r="D227" s="386" t="s">
        <v>207</v>
      </c>
    </row>
    <row r="228" spans="1:4" ht="15" hidden="1" customHeight="1" x14ac:dyDescent="0.25">
      <c r="A228" s="411"/>
      <c r="B228" s="412"/>
      <c r="D228" s="386" t="s">
        <v>361</v>
      </c>
    </row>
    <row r="229" spans="1:4" ht="15" hidden="1" customHeight="1" x14ac:dyDescent="0.25">
      <c r="A229" s="411"/>
      <c r="B229" s="412"/>
      <c r="D229" s="386" t="s">
        <v>208</v>
      </c>
    </row>
    <row r="230" spans="1:4" ht="15" hidden="1" customHeight="1" x14ac:dyDescent="0.25">
      <c r="A230" s="411"/>
      <c r="B230" s="412"/>
      <c r="D230" s="386" t="s">
        <v>209</v>
      </c>
    </row>
    <row r="231" spans="1:4" ht="15" hidden="1" customHeight="1" x14ac:dyDescent="0.25">
      <c r="A231" s="411"/>
      <c r="B231" s="412"/>
      <c r="D231" s="386" t="s">
        <v>362</v>
      </c>
    </row>
    <row r="232" spans="1:4" ht="15" hidden="1" customHeight="1" x14ac:dyDescent="0.25">
      <c r="A232" s="411"/>
      <c r="B232" s="412"/>
      <c r="D232" s="386" t="s">
        <v>210</v>
      </c>
    </row>
    <row r="233" spans="1:4" ht="15" hidden="1" customHeight="1" x14ac:dyDescent="0.25">
      <c r="A233" s="411"/>
      <c r="B233" s="412"/>
      <c r="D233" s="386" t="s">
        <v>329</v>
      </c>
    </row>
    <row r="234" spans="1:4" ht="15" hidden="1" customHeight="1" x14ac:dyDescent="0.25">
      <c r="A234" s="411"/>
      <c r="B234" s="412"/>
      <c r="D234" s="386" t="s">
        <v>329</v>
      </c>
    </row>
    <row r="235" spans="1:4" ht="15" hidden="1" customHeight="1" x14ac:dyDescent="0.25">
      <c r="A235" s="411"/>
      <c r="B235" s="412"/>
      <c r="D235" s="386" t="s">
        <v>329</v>
      </c>
    </row>
    <row r="236" spans="1:4" ht="15" hidden="1" customHeight="1" x14ac:dyDescent="0.25">
      <c r="A236" s="411"/>
      <c r="B236" s="412"/>
      <c r="D236" s="386" t="s">
        <v>329</v>
      </c>
    </row>
    <row r="237" spans="1:4" ht="15" hidden="1" customHeight="1" x14ac:dyDescent="0.25">
      <c r="A237" s="411"/>
      <c r="B237" s="412"/>
      <c r="D237" s="386" t="s">
        <v>329</v>
      </c>
    </row>
    <row r="238" spans="1:4" ht="15" hidden="1" customHeight="1" x14ac:dyDescent="0.25">
      <c r="A238" s="411"/>
      <c r="B238" s="412"/>
      <c r="D238" s="386" t="s">
        <v>329</v>
      </c>
    </row>
    <row r="239" spans="1:4" ht="15" hidden="1" customHeight="1" x14ac:dyDescent="0.25">
      <c r="A239" s="411"/>
      <c r="B239" s="412"/>
      <c r="D239" s="386" t="s">
        <v>211</v>
      </c>
    </row>
    <row r="240" spans="1:4" ht="15" hidden="1" customHeight="1" x14ac:dyDescent="0.25">
      <c r="A240" s="411"/>
      <c r="B240" s="412"/>
      <c r="D240" s="386" t="s">
        <v>212</v>
      </c>
    </row>
    <row r="241" spans="1:4" ht="15" hidden="1" customHeight="1" x14ac:dyDescent="0.25">
      <c r="A241" s="411"/>
      <c r="B241" s="412"/>
      <c r="D241" s="386" t="s">
        <v>307</v>
      </c>
    </row>
    <row r="242" spans="1:4" ht="15" hidden="1" customHeight="1" x14ac:dyDescent="0.25">
      <c r="A242" s="411"/>
      <c r="B242" s="412"/>
      <c r="D242" s="386" t="s">
        <v>401</v>
      </c>
    </row>
    <row r="243" spans="1:4" ht="15" hidden="1" customHeight="1" x14ac:dyDescent="0.25">
      <c r="A243" s="411"/>
      <c r="B243" s="412"/>
      <c r="D243" s="386" t="s">
        <v>213</v>
      </c>
    </row>
    <row r="244" spans="1:4" ht="15" hidden="1" customHeight="1" x14ac:dyDescent="0.25">
      <c r="A244" s="411"/>
      <c r="B244" s="412"/>
      <c r="D244" s="386" t="s">
        <v>330</v>
      </c>
    </row>
    <row r="245" spans="1:4" ht="15" hidden="1" customHeight="1" x14ac:dyDescent="0.25">
      <c r="A245" s="411"/>
      <c r="B245" s="412"/>
      <c r="D245" s="386" t="s">
        <v>214</v>
      </c>
    </row>
    <row r="246" spans="1:4" ht="15" hidden="1" customHeight="1" x14ac:dyDescent="0.25">
      <c r="A246" s="411"/>
      <c r="B246" s="412"/>
      <c r="D246" s="386" t="s">
        <v>215</v>
      </c>
    </row>
    <row r="247" spans="1:4" ht="15" hidden="1" customHeight="1" x14ac:dyDescent="0.25">
      <c r="A247" s="411"/>
      <c r="B247" s="412"/>
      <c r="D247" s="386" t="s">
        <v>363</v>
      </c>
    </row>
    <row r="248" spans="1:4" ht="15" hidden="1" customHeight="1" x14ac:dyDescent="0.25">
      <c r="A248" s="411"/>
      <c r="B248" s="412"/>
      <c r="D248" s="386" t="s">
        <v>216</v>
      </c>
    </row>
    <row r="249" spans="1:4" ht="15" hidden="1" customHeight="1" x14ac:dyDescent="0.25">
      <c r="A249" s="411"/>
      <c r="B249" s="412"/>
      <c r="D249" s="386" t="s">
        <v>217</v>
      </c>
    </row>
    <row r="250" spans="1:4" ht="15" hidden="1" customHeight="1" x14ac:dyDescent="0.25">
      <c r="A250" s="411"/>
      <c r="B250" s="412"/>
      <c r="D250" s="386" t="s">
        <v>218</v>
      </c>
    </row>
    <row r="251" spans="1:4" ht="15" hidden="1" customHeight="1" x14ac:dyDescent="0.25">
      <c r="A251" s="411"/>
      <c r="B251" s="412"/>
      <c r="D251" s="386" t="s">
        <v>219</v>
      </c>
    </row>
    <row r="252" spans="1:4" ht="15" hidden="1" customHeight="1" x14ac:dyDescent="0.25">
      <c r="A252" s="411"/>
      <c r="B252" s="412"/>
      <c r="D252" s="386" t="s">
        <v>331</v>
      </c>
    </row>
    <row r="253" spans="1:4" ht="15" hidden="1" customHeight="1" x14ac:dyDescent="0.25">
      <c r="A253" s="411"/>
      <c r="B253" s="412"/>
      <c r="D253" s="386" t="s">
        <v>220</v>
      </c>
    </row>
    <row r="254" spans="1:4" ht="15" hidden="1" customHeight="1" x14ac:dyDescent="0.25">
      <c r="A254" s="411"/>
      <c r="B254" s="412"/>
      <c r="D254" s="386" t="s">
        <v>332</v>
      </c>
    </row>
    <row r="255" spans="1:4" ht="15" hidden="1" customHeight="1" x14ac:dyDescent="0.25">
      <c r="A255" s="411"/>
      <c r="B255" s="412"/>
      <c r="D255" s="386" t="s">
        <v>221</v>
      </c>
    </row>
    <row r="256" spans="1:4" ht="15" hidden="1" customHeight="1" x14ac:dyDescent="0.25">
      <c r="A256" s="411"/>
      <c r="B256" s="412"/>
      <c r="D256" s="386" t="s">
        <v>333</v>
      </c>
    </row>
    <row r="257" spans="1:4" ht="15" hidden="1" customHeight="1" x14ac:dyDescent="0.25">
      <c r="A257" s="411"/>
      <c r="B257" s="412"/>
      <c r="D257" s="386" t="s">
        <v>222</v>
      </c>
    </row>
    <row r="258" spans="1:4" ht="15" hidden="1" customHeight="1" x14ac:dyDescent="0.25">
      <c r="A258" s="411"/>
      <c r="B258" s="412"/>
      <c r="D258" s="386" t="s">
        <v>364</v>
      </c>
    </row>
    <row r="259" spans="1:4" ht="15" hidden="1" customHeight="1" x14ac:dyDescent="0.25">
      <c r="A259" s="411"/>
      <c r="B259" s="412"/>
      <c r="D259" s="386" t="s">
        <v>223</v>
      </c>
    </row>
    <row r="260" spans="1:4" ht="15" hidden="1" customHeight="1" x14ac:dyDescent="0.25">
      <c r="A260" s="411"/>
      <c r="B260" s="412"/>
      <c r="D260" s="386" t="s">
        <v>334</v>
      </c>
    </row>
    <row r="261" spans="1:4" ht="15" hidden="1" customHeight="1" x14ac:dyDescent="0.25">
      <c r="A261" s="411"/>
      <c r="B261" s="412"/>
      <c r="D261" s="386" t="s">
        <v>334</v>
      </c>
    </row>
    <row r="262" spans="1:4" ht="15" hidden="1" customHeight="1" x14ac:dyDescent="0.25">
      <c r="A262" s="411"/>
      <c r="B262" s="412"/>
      <c r="D262" s="386" t="s">
        <v>224</v>
      </c>
    </row>
    <row r="263" spans="1:4" ht="15" hidden="1" customHeight="1" x14ac:dyDescent="0.25">
      <c r="A263" s="411"/>
      <c r="B263" s="412"/>
      <c r="D263" s="386" t="s">
        <v>225</v>
      </c>
    </row>
    <row r="264" spans="1:4" ht="15" hidden="1" customHeight="1" x14ac:dyDescent="0.25">
      <c r="A264" s="411"/>
      <c r="B264" s="412"/>
      <c r="D264" s="386" t="s">
        <v>226</v>
      </c>
    </row>
    <row r="265" spans="1:4" ht="15" hidden="1" customHeight="1" x14ac:dyDescent="0.25">
      <c r="A265" s="411"/>
      <c r="B265" s="412"/>
      <c r="D265" s="386" t="s">
        <v>227</v>
      </c>
    </row>
    <row r="266" spans="1:4" ht="15" hidden="1" customHeight="1" x14ac:dyDescent="0.25">
      <c r="A266" s="411"/>
      <c r="B266" s="412"/>
      <c r="D266" s="386" t="s">
        <v>228</v>
      </c>
    </row>
    <row r="267" spans="1:4" ht="15" hidden="1" customHeight="1" x14ac:dyDescent="0.25">
      <c r="A267" s="411"/>
      <c r="B267" s="412"/>
      <c r="D267" s="386" t="s">
        <v>402</v>
      </c>
    </row>
    <row r="268" spans="1:4" ht="15" hidden="1" customHeight="1" x14ac:dyDescent="0.25">
      <c r="A268" s="411"/>
      <c r="B268" s="412"/>
      <c r="D268" s="386" t="s">
        <v>229</v>
      </c>
    </row>
    <row r="269" spans="1:4" ht="15" hidden="1" customHeight="1" x14ac:dyDescent="0.25">
      <c r="A269" s="411"/>
      <c r="B269" s="412"/>
      <c r="D269" s="386" t="s">
        <v>230</v>
      </c>
    </row>
    <row r="270" spans="1:4" ht="15" hidden="1" customHeight="1" x14ac:dyDescent="0.25">
      <c r="A270" s="411"/>
      <c r="B270" s="412"/>
      <c r="D270" s="386" t="s">
        <v>367</v>
      </c>
    </row>
    <row r="271" spans="1:4" ht="15" hidden="1" customHeight="1" x14ac:dyDescent="0.25">
      <c r="A271" s="411"/>
      <c r="B271" s="412"/>
      <c r="D271" s="386" t="s">
        <v>335</v>
      </c>
    </row>
    <row r="272" spans="1:4" ht="15" hidden="1" customHeight="1" x14ac:dyDescent="0.25">
      <c r="A272" s="411"/>
      <c r="B272" s="412"/>
      <c r="D272" s="386" t="s">
        <v>231</v>
      </c>
    </row>
    <row r="273" spans="1:4" ht="15" hidden="1" customHeight="1" x14ac:dyDescent="0.25">
      <c r="A273" s="411"/>
      <c r="B273" s="412"/>
      <c r="D273" s="386" t="s">
        <v>232</v>
      </c>
    </row>
    <row r="274" spans="1:4" ht="15" hidden="1" customHeight="1" x14ac:dyDescent="0.25">
      <c r="A274" s="411"/>
      <c r="B274" s="412"/>
      <c r="D274" s="386" t="s">
        <v>233</v>
      </c>
    </row>
    <row r="275" spans="1:4" ht="15" hidden="1" customHeight="1" x14ac:dyDescent="0.25">
      <c r="A275" s="411"/>
      <c r="B275" s="412"/>
      <c r="D275" s="386" t="s">
        <v>234</v>
      </c>
    </row>
    <row r="276" spans="1:4" ht="15" hidden="1" customHeight="1" x14ac:dyDescent="0.25">
      <c r="A276" s="411"/>
      <c r="B276" s="412"/>
      <c r="D276" s="386" t="s">
        <v>235</v>
      </c>
    </row>
    <row r="277" spans="1:4" ht="15" hidden="1" customHeight="1" x14ac:dyDescent="0.25">
      <c r="A277" s="411"/>
      <c r="B277" s="412"/>
      <c r="D277" s="386" t="s">
        <v>236</v>
      </c>
    </row>
    <row r="278" spans="1:4" ht="15" hidden="1" customHeight="1" x14ac:dyDescent="0.25">
      <c r="A278" s="411"/>
      <c r="B278" s="412"/>
      <c r="D278" s="386" t="s">
        <v>336</v>
      </c>
    </row>
    <row r="279" spans="1:4" ht="15" hidden="1" customHeight="1" x14ac:dyDescent="0.25">
      <c r="A279" s="411"/>
      <c r="B279" s="412"/>
      <c r="D279" s="386" t="s">
        <v>237</v>
      </c>
    </row>
    <row r="280" spans="1:4" ht="15" hidden="1" customHeight="1" x14ac:dyDescent="0.25">
      <c r="A280" s="411"/>
      <c r="B280" s="412"/>
      <c r="D280" s="386" t="s">
        <v>337</v>
      </c>
    </row>
    <row r="281" spans="1:4" ht="15" hidden="1" customHeight="1" x14ac:dyDescent="0.25">
      <c r="A281" s="411"/>
      <c r="B281" s="412"/>
      <c r="D281" s="386" t="s">
        <v>239</v>
      </c>
    </row>
    <row r="282" spans="1:4" ht="15" hidden="1" customHeight="1" x14ac:dyDescent="0.25">
      <c r="A282" s="411"/>
      <c r="B282" s="412"/>
      <c r="D282" s="386" t="s">
        <v>240</v>
      </c>
    </row>
    <row r="283" spans="1:4" ht="15" hidden="1" customHeight="1" x14ac:dyDescent="0.25">
      <c r="A283" s="411"/>
      <c r="B283" s="412"/>
      <c r="D283" s="386" t="s">
        <v>338</v>
      </c>
    </row>
    <row r="284" spans="1:4" ht="15" hidden="1" customHeight="1" x14ac:dyDescent="0.25">
      <c r="A284" s="411"/>
      <c r="B284" s="412"/>
      <c r="D284" s="386" t="s">
        <v>243</v>
      </c>
    </row>
    <row r="285" spans="1:4" ht="15" hidden="1" customHeight="1" x14ac:dyDescent="0.25">
      <c r="A285" s="411"/>
      <c r="B285" s="412"/>
      <c r="D285" s="386" t="s">
        <v>244</v>
      </c>
    </row>
    <row r="286" spans="1:4" ht="15" hidden="1" customHeight="1" x14ac:dyDescent="0.25">
      <c r="A286" s="411"/>
      <c r="B286" s="412"/>
      <c r="D286" s="386" t="s">
        <v>309</v>
      </c>
    </row>
    <row r="287" spans="1:4" ht="15" hidden="1" customHeight="1" x14ac:dyDescent="0.25">
      <c r="A287" s="411"/>
      <c r="B287" s="412"/>
      <c r="D287" s="386" t="s">
        <v>246</v>
      </c>
    </row>
    <row r="288" spans="1:4" ht="15" hidden="1" customHeight="1" x14ac:dyDescent="0.25">
      <c r="A288" s="411"/>
      <c r="B288" s="412"/>
      <c r="D288" s="386" t="s">
        <v>339</v>
      </c>
    </row>
    <row r="289" spans="1:4" ht="15" hidden="1" customHeight="1" x14ac:dyDescent="0.25">
      <c r="A289" s="411"/>
      <c r="B289" s="412"/>
      <c r="D289" s="386" t="s">
        <v>248</v>
      </c>
    </row>
    <row r="290" spans="1:4" ht="15" hidden="1" customHeight="1" x14ac:dyDescent="0.25">
      <c r="A290" s="411"/>
      <c r="B290" s="412"/>
      <c r="D290" s="386" t="s">
        <v>249</v>
      </c>
    </row>
    <row r="291" spans="1:4" ht="15" hidden="1" customHeight="1" x14ac:dyDescent="0.25">
      <c r="A291" s="411"/>
      <c r="B291" s="412"/>
      <c r="D291" s="386" t="s">
        <v>250</v>
      </c>
    </row>
    <row r="292" spans="1:4" ht="15" hidden="1" customHeight="1" x14ac:dyDescent="0.25">
      <c r="A292" s="411"/>
      <c r="B292" s="412"/>
      <c r="D292" s="386" t="s">
        <v>251</v>
      </c>
    </row>
    <row r="293" spans="1:4" ht="15" hidden="1" customHeight="1" x14ac:dyDescent="0.25">
      <c r="A293" s="411"/>
      <c r="B293" s="412"/>
      <c r="D293" s="386" t="s">
        <v>340</v>
      </c>
    </row>
    <row r="294" spans="1:4" ht="15" hidden="1" customHeight="1" x14ac:dyDescent="0.25">
      <c r="A294" s="411"/>
      <c r="B294" s="412"/>
      <c r="D294" s="386" t="s">
        <v>252</v>
      </c>
    </row>
    <row r="295" spans="1:4" ht="15" hidden="1" customHeight="1" x14ac:dyDescent="0.25">
      <c r="A295" s="411"/>
      <c r="B295" s="412"/>
      <c r="D295" s="386" t="s">
        <v>254</v>
      </c>
    </row>
    <row r="296" spans="1:4" ht="15" hidden="1" customHeight="1" x14ac:dyDescent="0.25">
      <c r="A296" s="411"/>
      <c r="B296" s="412"/>
      <c r="D296" s="386" t="s">
        <v>255</v>
      </c>
    </row>
    <row r="297" spans="1:4" ht="15" hidden="1" customHeight="1" x14ac:dyDescent="0.25">
      <c r="A297" s="411"/>
      <c r="B297" s="412"/>
      <c r="D297" s="386" t="s">
        <v>256</v>
      </c>
    </row>
    <row r="298" spans="1:4" ht="15" hidden="1" customHeight="1" x14ac:dyDescent="0.25">
      <c r="A298" s="411"/>
      <c r="B298" s="412"/>
      <c r="D298" s="386" t="s">
        <v>257</v>
      </c>
    </row>
    <row r="299" spans="1:4" ht="15" hidden="1" customHeight="1" x14ac:dyDescent="0.25">
      <c r="A299" s="411"/>
      <c r="B299" s="412"/>
      <c r="D299" s="386" t="s">
        <v>257</v>
      </c>
    </row>
    <row r="300" spans="1:4" ht="15" hidden="1" customHeight="1" x14ac:dyDescent="0.25">
      <c r="A300" s="411"/>
      <c r="B300" s="412"/>
      <c r="D300" s="386" t="s">
        <v>258</v>
      </c>
    </row>
    <row r="301" spans="1:4" ht="15" hidden="1" customHeight="1" x14ac:dyDescent="0.25">
      <c r="A301" s="411"/>
      <c r="B301" s="412"/>
      <c r="D301" s="386" t="s">
        <v>310</v>
      </c>
    </row>
    <row r="302" spans="1:4" ht="15" hidden="1" customHeight="1" x14ac:dyDescent="0.25">
      <c r="A302" s="411"/>
      <c r="B302" s="412"/>
      <c r="D302" s="386" t="s">
        <v>261</v>
      </c>
    </row>
    <row r="303" spans="1:4" ht="15" hidden="1" customHeight="1" x14ac:dyDescent="0.25">
      <c r="A303" s="411"/>
      <c r="B303" s="412"/>
      <c r="D303" s="386" t="s">
        <v>262</v>
      </c>
    </row>
    <row r="304" spans="1:4" ht="15" hidden="1" customHeight="1" x14ac:dyDescent="0.25">
      <c r="A304" s="411"/>
      <c r="B304" s="412"/>
      <c r="D304" s="386" t="s">
        <v>263</v>
      </c>
    </row>
    <row r="305" spans="1:4" ht="15" hidden="1" customHeight="1" x14ac:dyDescent="0.25">
      <c r="A305" s="411"/>
      <c r="B305" s="412"/>
      <c r="D305" s="386" t="s">
        <v>264</v>
      </c>
    </row>
    <row r="306" spans="1:4" ht="15" hidden="1" customHeight="1" x14ac:dyDescent="0.25">
      <c r="A306" s="411"/>
      <c r="B306" s="412"/>
      <c r="D306" s="386" t="s">
        <v>341</v>
      </c>
    </row>
    <row r="307" spans="1:4" ht="15" hidden="1" customHeight="1" x14ac:dyDescent="0.25">
      <c r="A307" s="411"/>
      <c r="B307" s="412"/>
      <c r="D307" s="386" t="s">
        <v>403</v>
      </c>
    </row>
    <row r="308" spans="1:4" ht="15" hidden="1" customHeight="1" x14ac:dyDescent="0.25">
      <c r="A308" s="411"/>
      <c r="B308" s="412"/>
      <c r="D308" s="386" t="s">
        <v>312</v>
      </c>
    </row>
    <row r="309" spans="1:4" ht="15" hidden="1" customHeight="1" x14ac:dyDescent="0.25">
      <c r="A309" s="411"/>
      <c r="B309" s="412"/>
      <c r="D309" s="386" t="s">
        <v>342</v>
      </c>
    </row>
    <row r="310" spans="1:4" ht="15" hidden="1" customHeight="1" x14ac:dyDescent="0.25">
      <c r="A310" s="411"/>
      <c r="B310" s="412"/>
      <c r="D310" s="386" t="s">
        <v>266</v>
      </c>
    </row>
    <row r="311" spans="1:4" ht="15" hidden="1" customHeight="1" x14ac:dyDescent="0.25">
      <c r="A311" s="411"/>
      <c r="B311" s="412"/>
      <c r="D311" s="386" t="s">
        <v>267</v>
      </c>
    </row>
    <row r="312" spans="1:4" ht="15" hidden="1" customHeight="1" x14ac:dyDescent="0.25">
      <c r="A312" s="411"/>
      <c r="B312" s="412"/>
      <c r="D312" s="386" t="s">
        <v>269</v>
      </c>
    </row>
    <row r="313" spans="1:4" ht="15" hidden="1" customHeight="1" x14ac:dyDescent="0.25">
      <c r="A313" s="411"/>
      <c r="B313" s="412"/>
      <c r="D313" s="386" t="s">
        <v>270</v>
      </c>
    </row>
    <row r="314" spans="1:4" ht="15" hidden="1" customHeight="1" x14ac:dyDescent="0.25">
      <c r="A314" s="411"/>
      <c r="B314" s="412"/>
      <c r="D314" s="386" t="s">
        <v>271</v>
      </c>
    </row>
    <row r="315" spans="1:4" ht="15" hidden="1" customHeight="1" x14ac:dyDescent="0.25">
      <c r="A315" s="411"/>
      <c r="B315" s="412"/>
      <c r="D315" s="386" t="s">
        <v>343</v>
      </c>
    </row>
    <row r="316" spans="1:4" ht="15" hidden="1" customHeight="1" x14ac:dyDescent="0.25">
      <c r="A316" s="411"/>
      <c r="B316" s="412"/>
      <c r="D316" s="386" t="s">
        <v>274</v>
      </c>
    </row>
    <row r="317" spans="1:4" ht="15" hidden="1" customHeight="1" x14ac:dyDescent="0.25">
      <c r="A317" s="411"/>
      <c r="B317" s="412"/>
      <c r="D317" s="386" t="s">
        <v>275</v>
      </c>
    </row>
    <row r="318" spans="1:4" ht="15" hidden="1" customHeight="1" x14ac:dyDescent="0.25">
      <c r="A318" s="411"/>
      <c r="B318" s="412"/>
      <c r="D318" s="386" t="s">
        <v>276</v>
      </c>
    </row>
    <row r="319" spans="1:4" ht="15" hidden="1" customHeight="1" x14ac:dyDescent="0.25">
      <c r="A319" s="411"/>
      <c r="B319" s="412"/>
      <c r="D319" s="386" t="s">
        <v>277</v>
      </c>
    </row>
    <row r="320" spans="1:4" ht="15" hidden="1" customHeight="1" x14ac:dyDescent="0.25">
      <c r="A320" s="411"/>
      <c r="B320" s="412"/>
      <c r="D320" s="386" t="s">
        <v>279</v>
      </c>
    </row>
    <row r="321" spans="1:4" ht="15" hidden="1" customHeight="1" x14ac:dyDescent="0.25">
      <c r="A321" s="411"/>
      <c r="B321" s="412"/>
      <c r="D321" s="386" t="s">
        <v>281</v>
      </c>
    </row>
    <row r="322" spans="1:4" ht="15" hidden="1" customHeight="1" x14ac:dyDescent="0.25">
      <c r="A322" s="411"/>
      <c r="B322" s="412"/>
      <c r="D322" s="386" t="s">
        <v>404</v>
      </c>
    </row>
    <row r="323" spans="1:4" ht="15" hidden="1" customHeight="1" x14ac:dyDescent="0.25">
      <c r="A323" s="411"/>
      <c r="B323" s="412"/>
      <c r="D323" s="386" t="s">
        <v>282</v>
      </c>
    </row>
    <row r="324" spans="1:4" ht="15" hidden="1" customHeight="1" x14ac:dyDescent="0.25">
      <c r="A324" s="411"/>
      <c r="B324" s="412"/>
      <c r="D324" s="386" t="s">
        <v>284</v>
      </c>
    </row>
    <row r="325" spans="1:4" ht="15" hidden="1" customHeight="1" x14ac:dyDescent="0.25">
      <c r="A325" s="411"/>
      <c r="B325" s="412"/>
      <c r="D325" s="386" t="s">
        <v>314</v>
      </c>
    </row>
    <row r="326" spans="1:4" ht="15" hidden="1" customHeight="1" x14ac:dyDescent="0.25">
      <c r="A326" s="411"/>
      <c r="B326" s="412"/>
      <c r="D326" s="386" t="s">
        <v>286</v>
      </c>
    </row>
    <row r="327" spans="1:4" ht="15" hidden="1" customHeight="1" x14ac:dyDescent="0.25">
      <c r="A327" s="411"/>
      <c r="B327" s="412"/>
      <c r="D327" s="386" t="s">
        <v>315</v>
      </c>
    </row>
    <row r="328" spans="1:4" ht="15" hidden="1" customHeight="1" x14ac:dyDescent="0.25">
      <c r="A328" s="411"/>
      <c r="B328" s="412"/>
      <c r="D328" s="386" t="s">
        <v>289</v>
      </c>
    </row>
    <row r="329" spans="1:4" ht="15" hidden="1" customHeight="1" x14ac:dyDescent="0.25">
      <c r="A329" s="411"/>
      <c r="B329" s="412"/>
      <c r="D329" s="358" t="s">
        <v>225</v>
      </c>
    </row>
    <row r="330" spans="1:4" ht="15" hidden="1" customHeight="1" x14ac:dyDescent="0.25">
      <c r="A330" s="411"/>
      <c r="B330" s="412"/>
      <c r="D330" s="358" t="s">
        <v>226</v>
      </c>
    </row>
    <row r="331" spans="1:4" ht="15" hidden="1" customHeight="1" x14ac:dyDescent="0.25">
      <c r="A331" s="411"/>
      <c r="B331" s="412"/>
      <c r="D331" s="358" t="s">
        <v>227</v>
      </c>
    </row>
    <row r="332" spans="1:4" ht="15" hidden="1" customHeight="1" x14ac:dyDescent="0.25">
      <c r="A332" s="411"/>
      <c r="B332" s="412"/>
      <c r="D332" s="358" t="s">
        <v>228</v>
      </c>
    </row>
    <row r="333" spans="1:4" ht="15" hidden="1" customHeight="1" x14ac:dyDescent="0.25">
      <c r="A333" s="411"/>
      <c r="B333" s="412"/>
      <c r="D333" s="358" t="s">
        <v>365</v>
      </c>
    </row>
    <row r="334" spans="1:4" ht="15" hidden="1" customHeight="1" x14ac:dyDescent="0.25">
      <c r="A334" s="411"/>
      <c r="B334" s="412"/>
      <c r="D334" s="358" t="s">
        <v>229</v>
      </c>
    </row>
    <row r="335" spans="1:4" ht="15" hidden="1" customHeight="1" x14ac:dyDescent="0.25">
      <c r="A335" s="411"/>
      <c r="B335" s="412"/>
      <c r="D335" s="358" t="s">
        <v>230</v>
      </c>
    </row>
    <row r="336" spans="1:4" ht="15" hidden="1" customHeight="1" x14ac:dyDescent="0.25">
      <c r="A336" s="411"/>
      <c r="B336" s="412"/>
      <c r="D336" s="358" t="s">
        <v>366</v>
      </c>
    </row>
    <row r="337" spans="1:4" ht="15" hidden="1" customHeight="1" x14ac:dyDescent="0.25">
      <c r="A337" s="411"/>
      <c r="B337" s="412"/>
      <c r="D337" s="358" t="s">
        <v>367</v>
      </c>
    </row>
    <row r="338" spans="1:4" ht="15" hidden="1" customHeight="1" x14ac:dyDescent="0.25">
      <c r="A338" s="411"/>
      <c r="B338" s="412"/>
      <c r="D338" s="358" t="s">
        <v>335</v>
      </c>
    </row>
    <row r="339" spans="1:4" ht="15" hidden="1" customHeight="1" x14ac:dyDescent="0.25">
      <c r="A339" s="411"/>
      <c r="B339" s="412"/>
      <c r="D339" s="358" t="s">
        <v>368</v>
      </c>
    </row>
    <row r="340" spans="1:4" ht="15" hidden="1" customHeight="1" x14ac:dyDescent="0.25">
      <c r="A340" s="411"/>
      <c r="B340" s="412"/>
      <c r="D340" s="358" t="s">
        <v>231</v>
      </c>
    </row>
    <row r="341" spans="1:4" ht="15" hidden="1" customHeight="1" x14ac:dyDescent="0.25">
      <c r="A341" s="411"/>
      <c r="B341" s="412"/>
      <c r="D341" s="358" t="s">
        <v>232</v>
      </c>
    </row>
    <row r="342" spans="1:4" ht="15" hidden="1" customHeight="1" x14ac:dyDescent="0.25">
      <c r="A342" s="411"/>
      <c r="B342" s="412"/>
      <c r="D342" s="358" t="s">
        <v>233</v>
      </c>
    </row>
    <row r="343" spans="1:4" ht="15" hidden="1" customHeight="1" x14ac:dyDescent="0.25">
      <c r="A343" s="411"/>
      <c r="B343" s="412"/>
      <c r="D343" s="358" t="s">
        <v>234</v>
      </c>
    </row>
    <row r="344" spans="1:4" ht="15" hidden="1" customHeight="1" x14ac:dyDescent="0.25">
      <c r="A344" s="411"/>
      <c r="B344" s="412"/>
      <c r="D344" s="358" t="s">
        <v>369</v>
      </c>
    </row>
    <row r="345" spans="1:4" ht="15" hidden="1" customHeight="1" x14ac:dyDescent="0.25">
      <c r="A345" s="411"/>
      <c r="B345" s="412"/>
      <c r="D345" s="358" t="s">
        <v>370</v>
      </c>
    </row>
    <row r="346" spans="1:4" ht="15" hidden="1" customHeight="1" x14ac:dyDescent="0.25">
      <c r="A346" s="411"/>
      <c r="B346" s="412"/>
      <c r="D346" s="358" t="s">
        <v>235</v>
      </c>
    </row>
    <row r="347" spans="1:4" ht="15" hidden="1" customHeight="1" x14ac:dyDescent="0.25">
      <c r="A347" s="411"/>
      <c r="B347" s="412"/>
      <c r="D347" s="358" t="s">
        <v>236</v>
      </c>
    </row>
    <row r="348" spans="1:4" ht="15" hidden="1" customHeight="1" x14ac:dyDescent="0.25">
      <c r="A348" s="411"/>
      <c r="B348" s="412"/>
      <c r="D348" s="358" t="s">
        <v>371</v>
      </c>
    </row>
    <row r="349" spans="1:4" ht="15" hidden="1" customHeight="1" x14ac:dyDescent="0.25">
      <c r="A349" s="411"/>
      <c r="B349" s="412"/>
      <c r="D349" s="358" t="s">
        <v>372</v>
      </c>
    </row>
    <row r="350" spans="1:4" ht="15" hidden="1" customHeight="1" x14ac:dyDescent="0.25">
      <c r="A350" s="411"/>
      <c r="B350" s="412"/>
      <c r="D350" s="358" t="s">
        <v>373</v>
      </c>
    </row>
    <row r="351" spans="1:4" ht="15" hidden="1" customHeight="1" x14ac:dyDescent="0.25">
      <c r="A351" s="411"/>
      <c r="B351" s="412"/>
      <c r="D351" s="358" t="s">
        <v>374</v>
      </c>
    </row>
    <row r="352" spans="1:4" ht="15" hidden="1" customHeight="1" x14ac:dyDescent="0.25">
      <c r="A352" s="411"/>
      <c r="B352" s="412"/>
      <c r="D352" s="358" t="s">
        <v>336</v>
      </c>
    </row>
    <row r="353" spans="1:4" ht="15" hidden="1" customHeight="1" x14ac:dyDescent="0.25">
      <c r="A353" s="411"/>
      <c r="B353" s="412"/>
      <c r="D353" s="358" t="s">
        <v>375</v>
      </c>
    </row>
    <row r="354" spans="1:4" ht="15" hidden="1" customHeight="1" x14ac:dyDescent="0.25">
      <c r="A354" s="411"/>
      <c r="B354" s="412"/>
      <c r="D354" s="358" t="s">
        <v>376</v>
      </c>
    </row>
    <row r="355" spans="1:4" ht="15" hidden="1" customHeight="1" x14ac:dyDescent="0.25">
      <c r="A355" s="411"/>
      <c r="B355" s="412"/>
      <c r="D355" s="358" t="s">
        <v>237</v>
      </c>
    </row>
    <row r="356" spans="1:4" ht="15" hidden="1" customHeight="1" x14ac:dyDescent="0.25">
      <c r="A356" s="411"/>
      <c r="B356" s="412"/>
      <c r="D356" s="358" t="s">
        <v>377</v>
      </c>
    </row>
    <row r="357" spans="1:4" ht="15" hidden="1" customHeight="1" x14ac:dyDescent="0.25">
      <c r="A357" s="411"/>
      <c r="B357" s="412"/>
      <c r="D357" s="358" t="s">
        <v>378</v>
      </c>
    </row>
    <row r="358" spans="1:4" ht="15" hidden="1" customHeight="1" x14ac:dyDescent="0.25">
      <c r="A358" s="411"/>
      <c r="B358" s="412"/>
      <c r="D358" s="358" t="s">
        <v>379</v>
      </c>
    </row>
    <row r="359" spans="1:4" ht="15" hidden="1" customHeight="1" x14ac:dyDescent="0.25">
      <c r="A359" s="411"/>
      <c r="B359" s="412"/>
      <c r="D359" s="358" t="s">
        <v>337</v>
      </c>
    </row>
    <row r="360" spans="1:4" ht="15" hidden="1" customHeight="1" x14ac:dyDescent="0.25">
      <c r="A360" s="411"/>
      <c r="B360" s="412"/>
      <c r="D360" s="358" t="s">
        <v>238</v>
      </c>
    </row>
    <row r="361" spans="1:4" ht="15" hidden="1" customHeight="1" x14ac:dyDescent="0.25">
      <c r="A361" s="411"/>
      <c r="B361" s="412"/>
      <c r="D361" s="358" t="s">
        <v>380</v>
      </c>
    </row>
    <row r="362" spans="1:4" ht="15" hidden="1" customHeight="1" x14ac:dyDescent="0.25">
      <c r="A362" s="411"/>
      <c r="B362" s="412"/>
      <c r="D362" s="358" t="s">
        <v>239</v>
      </c>
    </row>
    <row r="363" spans="1:4" ht="15" hidden="1" customHeight="1" x14ac:dyDescent="0.25">
      <c r="A363" s="411"/>
      <c r="B363" s="412"/>
      <c r="D363" s="358" t="s">
        <v>240</v>
      </c>
    </row>
    <row r="364" spans="1:4" ht="15" hidden="1" customHeight="1" x14ac:dyDescent="0.25">
      <c r="A364" s="411"/>
      <c r="B364" s="412"/>
      <c r="D364" s="358" t="s">
        <v>381</v>
      </c>
    </row>
    <row r="365" spans="1:4" ht="15" hidden="1" customHeight="1" x14ac:dyDescent="0.25">
      <c r="A365" s="411"/>
      <c r="B365" s="412"/>
      <c r="D365" s="358" t="s">
        <v>241</v>
      </c>
    </row>
    <row r="366" spans="1:4" ht="15" hidden="1" customHeight="1" x14ac:dyDescent="0.25">
      <c r="A366" s="411"/>
      <c r="B366" s="412"/>
      <c r="D366" s="358" t="s">
        <v>338</v>
      </c>
    </row>
    <row r="367" spans="1:4" ht="15" hidden="1" customHeight="1" x14ac:dyDescent="0.25">
      <c r="A367" s="411"/>
      <c r="B367" s="412"/>
      <c r="D367" s="358" t="s">
        <v>242</v>
      </c>
    </row>
    <row r="368" spans="1:4" ht="15" hidden="1" customHeight="1" x14ac:dyDescent="0.25">
      <c r="A368" s="411"/>
      <c r="B368" s="412"/>
      <c r="D368" s="358" t="s">
        <v>243</v>
      </c>
    </row>
    <row r="369" spans="1:4" ht="15" hidden="1" customHeight="1" x14ac:dyDescent="0.25">
      <c r="A369" s="411"/>
      <c r="B369" s="412"/>
      <c r="D369" s="358" t="s">
        <v>308</v>
      </c>
    </row>
    <row r="370" spans="1:4" ht="15" hidden="1" customHeight="1" x14ac:dyDescent="0.25">
      <c r="A370" s="411"/>
      <c r="B370" s="412"/>
      <c r="D370" s="358" t="s">
        <v>244</v>
      </c>
    </row>
    <row r="371" spans="1:4" ht="15" hidden="1" customHeight="1" x14ac:dyDescent="0.25">
      <c r="A371" s="411"/>
      <c r="B371" s="412"/>
      <c r="D371" s="358" t="s">
        <v>382</v>
      </c>
    </row>
    <row r="372" spans="1:4" ht="15" hidden="1" customHeight="1" x14ac:dyDescent="0.25">
      <c r="A372" s="411"/>
      <c r="B372" s="412"/>
      <c r="D372" s="358" t="s">
        <v>245</v>
      </c>
    </row>
    <row r="373" spans="1:4" ht="15" hidden="1" customHeight="1" x14ac:dyDescent="0.25">
      <c r="A373" s="411"/>
      <c r="B373" s="412"/>
      <c r="D373" s="358" t="s">
        <v>309</v>
      </c>
    </row>
    <row r="374" spans="1:4" ht="15" hidden="1" customHeight="1" x14ac:dyDescent="0.25">
      <c r="A374" s="411"/>
      <c r="B374" s="412"/>
      <c r="D374" s="358" t="s">
        <v>246</v>
      </c>
    </row>
    <row r="375" spans="1:4" ht="15" hidden="1" customHeight="1" x14ac:dyDescent="0.25">
      <c r="A375" s="411"/>
      <c r="B375" s="412"/>
      <c r="D375" s="358" t="s">
        <v>339</v>
      </c>
    </row>
    <row r="376" spans="1:4" ht="15" hidden="1" customHeight="1" x14ac:dyDescent="0.25">
      <c r="A376" s="411"/>
      <c r="B376" s="412"/>
      <c r="D376" s="358" t="s">
        <v>247</v>
      </c>
    </row>
    <row r="377" spans="1:4" ht="15" hidden="1" customHeight="1" x14ac:dyDescent="0.25">
      <c r="A377" s="411"/>
      <c r="B377" s="412"/>
      <c r="D377" s="358" t="s">
        <v>248</v>
      </c>
    </row>
    <row r="378" spans="1:4" ht="15" hidden="1" customHeight="1" x14ac:dyDescent="0.25">
      <c r="A378" s="411"/>
      <c r="B378" s="412"/>
      <c r="D378" s="358" t="s">
        <v>249</v>
      </c>
    </row>
    <row r="379" spans="1:4" ht="15" hidden="1" customHeight="1" x14ac:dyDescent="0.25">
      <c r="A379" s="411"/>
      <c r="B379" s="412"/>
      <c r="D379" s="358" t="s">
        <v>250</v>
      </c>
    </row>
    <row r="380" spans="1:4" ht="15" hidden="1" customHeight="1" x14ac:dyDescent="0.25">
      <c r="A380" s="411"/>
      <c r="B380" s="412"/>
      <c r="D380" s="358" t="s">
        <v>251</v>
      </c>
    </row>
    <row r="381" spans="1:4" ht="15" hidden="1" customHeight="1" x14ac:dyDescent="0.25">
      <c r="A381" s="411"/>
      <c r="B381" s="412"/>
      <c r="D381" s="358" t="s">
        <v>340</v>
      </c>
    </row>
    <row r="382" spans="1:4" ht="15" hidden="1" customHeight="1" x14ac:dyDescent="0.25">
      <c r="A382" s="411"/>
      <c r="B382" s="412"/>
      <c r="D382" s="358" t="s">
        <v>252</v>
      </c>
    </row>
    <row r="383" spans="1:4" ht="15" hidden="1" customHeight="1" x14ac:dyDescent="0.25">
      <c r="A383" s="411"/>
      <c r="B383" s="412"/>
      <c r="D383" s="358" t="s">
        <v>253</v>
      </c>
    </row>
    <row r="384" spans="1:4" hidden="1" x14ac:dyDescent="0.25">
      <c r="D384" s="358" t="s">
        <v>383</v>
      </c>
    </row>
    <row r="385" spans="4:4" ht="45" hidden="1" x14ac:dyDescent="0.25">
      <c r="D385" s="358" t="s">
        <v>254</v>
      </c>
    </row>
    <row r="386" spans="4:4" ht="45" hidden="1" x14ac:dyDescent="0.25">
      <c r="D386" s="358" t="s">
        <v>255</v>
      </c>
    </row>
    <row r="387" spans="4:4" ht="30" hidden="1" x14ac:dyDescent="0.25">
      <c r="D387" s="358" t="s">
        <v>256</v>
      </c>
    </row>
    <row r="388" spans="4:4" ht="45" hidden="1" x14ac:dyDescent="0.25">
      <c r="D388" s="358" t="s">
        <v>257</v>
      </c>
    </row>
    <row r="389" spans="4:4" ht="45" hidden="1" x14ac:dyDescent="0.25">
      <c r="D389" s="358" t="s">
        <v>257</v>
      </c>
    </row>
    <row r="390" spans="4:4" ht="30" hidden="1" x14ac:dyDescent="0.25">
      <c r="D390" s="358" t="s">
        <v>258</v>
      </c>
    </row>
    <row r="391" spans="4:4" hidden="1" x14ac:dyDescent="0.25">
      <c r="D391" s="358" t="s">
        <v>259</v>
      </c>
    </row>
    <row r="392" spans="4:4" ht="60" hidden="1" x14ac:dyDescent="0.25">
      <c r="D392" s="358" t="s">
        <v>260</v>
      </c>
    </row>
    <row r="393" spans="4:4" ht="60" hidden="1" x14ac:dyDescent="0.25">
      <c r="D393" s="358" t="s">
        <v>310</v>
      </c>
    </row>
    <row r="394" spans="4:4" ht="30" hidden="1" x14ac:dyDescent="0.25">
      <c r="D394" s="358" t="s">
        <v>261</v>
      </c>
    </row>
    <row r="395" spans="4:4" hidden="1" x14ac:dyDescent="0.25">
      <c r="D395" s="358" t="s">
        <v>262</v>
      </c>
    </row>
    <row r="396" spans="4:4" ht="30" hidden="1" x14ac:dyDescent="0.25">
      <c r="D396" s="358" t="s">
        <v>263</v>
      </c>
    </row>
    <row r="397" spans="4:4" ht="30" hidden="1" x14ac:dyDescent="0.25">
      <c r="D397" s="358" t="s">
        <v>264</v>
      </c>
    </row>
    <row r="398" spans="4:4" hidden="1" x14ac:dyDescent="0.25">
      <c r="D398" s="358" t="s">
        <v>311</v>
      </c>
    </row>
    <row r="399" spans="4:4" ht="90" hidden="1" x14ac:dyDescent="0.25">
      <c r="D399" s="358" t="s">
        <v>341</v>
      </c>
    </row>
    <row r="400" spans="4:4" ht="30" hidden="1" x14ac:dyDescent="0.25">
      <c r="D400" s="358" t="s">
        <v>265</v>
      </c>
    </row>
    <row r="401" spans="4:4" hidden="1" x14ac:dyDescent="0.25">
      <c r="D401" s="358" t="s">
        <v>312</v>
      </c>
    </row>
    <row r="402" spans="4:4" ht="30" hidden="1" x14ac:dyDescent="0.25">
      <c r="D402" s="358" t="s">
        <v>342</v>
      </c>
    </row>
    <row r="403" spans="4:4" ht="45" hidden="1" x14ac:dyDescent="0.25">
      <c r="D403" s="358" t="s">
        <v>266</v>
      </c>
    </row>
    <row r="404" spans="4:4" ht="45" hidden="1" x14ac:dyDescent="0.25">
      <c r="D404" s="358" t="s">
        <v>267</v>
      </c>
    </row>
    <row r="405" spans="4:4" hidden="1" x14ac:dyDescent="0.25">
      <c r="D405" s="358" t="s">
        <v>268</v>
      </c>
    </row>
    <row r="406" spans="4:4" ht="30" hidden="1" x14ac:dyDescent="0.25">
      <c r="D406" s="358" t="s">
        <v>269</v>
      </c>
    </row>
    <row r="407" spans="4:4" ht="60" hidden="1" x14ac:dyDescent="0.25">
      <c r="D407" s="358" t="s">
        <v>270</v>
      </c>
    </row>
    <row r="408" spans="4:4" ht="45" hidden="1" x14ac:dyDescent="0.25">
      <c r="D408" s="358" t="s">
        <v>271</v>
      </c>
    </row>
    <row r="409" spans="4:4" hidden="1" x14ac:dyDescent="0.25">
      <c r="D409" s="358" t="s">
        <v>343</v>
      </c>
    </row>
    <row r="410" spans="4:4" ht="30" hidden="1" x14ac:dyDescent="0.25">
      <c r="D410" s="358" t="s">
        <v>272</v>
      </c>
    </row>
    <row r="411" spans="4:4" hidden="1" x14ac:dyDescent="0.25">
      <c r="D411" s="358" t="s">
        <v>273</v>
      </c>
    </row>
    <row r="412" spans="4:4" hidden="1" x14ac:dyDescent="0.25">
      <c r="D412" s="358" t="s">
        <v>274</v>
      </c>
    </row>
    <row r="413" spans="4:4" ht="30" hidden="1" x14ac:dyDescent="0.25">
      <c r="D413" s="358" t="s">
        <v>275</v>
      </c>
    </row>
    <row r="414" spans="4:4" ht="30" hidden="1" x14ac:dyDescent="0.25">
      <c r="D414" s="358" t="s">
        <v>276</v>
      </c>
    </row>
    <row r="415" spans="4:4" ht="45" hidden="1" x14ac:dyDescent="0.25">
      <c r="D415" s="358" t="s">
        <v>277</v>
      </c>
    </row>
    <row r="416" spans="4:4" hidden="1" x14ac:dyDescent="0.25">
      <c r="D416" s="358" t="s">
        <v>278</v>
      </c>
    </row>
    <row r="417" spans="4:4" ht="30" hidden="1" x14ac:dyDescent="0.25">
      <c r="D417" s="358" t="s">
        <v>279</v>
      </c>
    </row>
    <row r="418" spans="4:4" ht="30" hidden="1" x14ac:dyDescent="0.25">
      <c r="D418" s="358" t="s">
        <v>280</v>
      </c>
    </row>
    <row r="419" spans="4:4" ht="60" hidden="1" x14ac:dyDescent="0.25">
      <c r="D419" s="358" t="s">
        <v>281</v>
      </c>
    </row>
    <row r="420" spans="4:4" ht="45" hidden="1" x14ac:dyDescent="0.25">
      <c r="D420" s="358" t="s">
        <v>282</v>
      </c>
    </row>
    <row r="421" spans="4:4" hidden="1" x14ac:dyDescent="0.25">
      <c r="D421" s="358" t="s">
        <v>283</v>
      </c>
    </row>
    <row r="422" spans="4:4" hidden="1" x14ac:dyDescent="0.25">
      <c r="D422" s="358" t="s">
        <v>284</v>
      </c>
    </row>
    <row r="423" spans="4:4" hidden="1" x14ac:dyDescent="0.25">
      <c r="D423" s="358" t="s">
        <v>313</v>
      </c>
    </row>
    <row r="424" spans="4:4" hidden="1" x14ac:dyDescent="0.25">
      <c r="D424" s="358" t="s">
        <v>285</v>
      </c>
    </row>
    <row r="425" spans="4:4" ht="60" hidden="1" x14ac:dyDescent="0.25">
      <c r="D425" s="358" t="s">
        <v>314</v>
      </c>
    </row>
    <row r="426" spans="4:4" ht="60" hidden="1" x14ac:dyDescent="0.25">
      <c r="D426" s="358" t="s">
        <v>286</v>
      </c>
    </row>
    <row r="427" spans="4:4" ht="30" hidden="1" x14ac:dyDescent="0.25">
      <c r="D427" s="358" t="s">
        <v>287</v>
      </c>
    </row>
    <row r="428" spans="4:4" hidden="1" x14ac:dyDescent="0.25">
      <c r="D428" s="358" t="s">
        <v>384</v>
      </c>
    </row>
    <row r="429" spans="4:4" hidden="1" x14ac:dyDescent="0.25">
      <c r="D429" s="358" t="s">
        <v>315</v>
      </c>
    </row>
    <row r="430" spans="4:4" hidden="1" x14ac:dyDescent="0.25">
      <c r="D430" s="358" t="s">
        <v>288</v>
      </c>
    </row>
    <row r="431" spans="4:4" ht="60" hidden="1" x14ac:dyDescent="0.25">
      <c r="D431" s="358" t="s">
        <v>289</v>
      </c>
    </row>
    <row r="432" spans="4:4" hidden="1" x14ac:dyDescent="0.25">
      <c r="D432" s="358" t="s">
        <v>290</v>
      </c>
    </row>
  </sheetData>
  <mergeCells count="295">
    <mergeCell ref="A383:B383"/>
    <mergeCell ref="A378:B378"/>
    <mergeCell ref="A379:B379"/>
    <mergeCell ref="A380:B380"/>
    <mergeCell ref="A381:B381"/>
    <mergeCell ref="A382:B382"/>
    <mergeCell ref="A373:B373"/>
    <mergeCell ref="A374:B374"/>
    <mergeCell ref="A375:B375"/>
    <mergeCell ref="A376:B376"/>
    <mergeCell ref="A377:B377"/>
    <mergeCell ref="A368:B368"/>
    <mergeCell ref="A369:B369"/>
    <mergeCell ref="A370:B370"/>
    <mergeCell ref="A371:B371"/>
    <mergeCell ref="A372:B372"/>
    <mergeCell ref="A363:B363"/>
    <mergeCell ref="A364:B364"/>
    <mergeCell ref="A365:B365"/>
    <mergeCell ref="A366:B366"/>
    <mergeCell ref="A367:B367"/>
    <mergeCell ref="A358:B358"/>
    <mergeCell ref="A359:B359"/>
    <mergeCell ref="A360:B360"/>
    <mergeCell ref="A361:B361"/>
    <mergeCell ref="A362:B362"/>
    <mergeCell ref="A353:B353"/>
    <mergeCell ref="A354:B354"/>
    <mergeCell ref="A355:B355"/>
    <mergeCell ref="A356:B356"/>
    <mergeCell ref="A357:B357"/>
    <mergeCell ref="A348:B348"/>
    <mergeCell ref="A349:B349"/>
    <mergeCell ref="A350:B350"/>
    <mergeCell ref="A351:B351"/>
    <mergeCell ref="A352:B352"/>
    <mergeCell ref="A343:B343"/>
    <mergeCell ref="A344:B344"/>
    <mergeCell ref="A345:B345"/>
    <mergeCell ref="A346:B346"/>
    <mergeCell ref="A347:B347"/>
    <mergeCell ref="A338:B338"/>
    <mergeCell ref="A339:B339"/>
    <mergeCell ref="A340:B340"/>
    <mergeCell ref="A341:B341"/>
    <mergeCell ref="A342:B342"/>
    <mergeCell ref="A333:B333"/>
    <mergeCell ref="A334:B334"/>
    <mergeCell ref="A335:B335"/>
    <mergeCell ref="A336:B336"/>
    <mergeCell ref="A337:B337"/>
    <mergeCell ref="A328:B328"/>
    <mergeCell ref="A329:B329"/>
    <mergeCell ref="A330:B330"/>
    <mergeCell ref="A331:B331"/>
    <mergeCell ref="A332:B332"/>
    <mergeCell ref="A323:B323"/>
    <mergeCell ref="A324:B324"/>
    <mergeCell ref="A325:B325"/>
    <mergeCell ref="A326:B326"/>
    <mergeCell ref="A327:B327"/>
    <mergeCell ref="A318:B318"/>
    <mergeCell ref="A319:B319"/>
    <mergeCell ref="A320:B320"/>
    <mergeCell ref="A321:B321"/>
    <mergeCell ref="A322:B322"/>
    <mergeCell ref="A313:B313"/>
    <mergeCell ref="A314:B314"/>
    <mergeCell ref="A315:B315"/>
    <mergeCell ref="A316:B316"/>
    <mergeCell ref="A317:B317"/>
    <mergeCell ref="A308:B308"/>
    <mergeCell ref="A309:B309"/>
    <mergeCell ref="A310:B310"/>
    <mergeCell ref="A311:B311"/>
    <mergeCell ref="A312:B312"/>
    <mergeCell ref="A303:B303"/>
    <mergeCell ref="A304:B304"/>
    <mergeCell ref="A305:B305"/>
    <mergeCell ref="A306:B306"/>
    <mergeCell ref="A307:B307"/>
    <mergeCell ref="A298:B298"/>
    <mergeCell ref="A299:B299"/>
    <mergeCell ref="A300:B300"/>
    <mergeCell ref="A301:B301"/>
    <mergeCell ref="A302:B302"/>
    <mergeCell ref="A293:B293"/>
    <mergeCell ref="A294:B294"/>
    <mergeCell ref="A295:B295"/>
    <mergeCell ref="A296:B296"/>
    <mergeCell ref="A297:B297"/>
    <mergeCell ref="A288:B288"/>
    <mergeCell ref="A289:B289"/>
    <mergeCell ref="A290:B290"/>
    <mergeCell ref="A291:B291"/>
    <mergeCell ref="A292:B292"/>
    <mergeCell ref="A283:B283"/>
    <mergeCell ref="A284:B284"/>
    <mergeCell ref="A285:B285"/>
    <mergeCell ref="A286:B286"/>
    <mergeCell ref="A287:B287"/>
    <mergeCell ref="A278:B278"/>
    <mergeCell ref="A279:B279"/>
    <mergeCell ref="A280:B280"/>
    <mergeCell ref="A281:B281"/>
    <mergeCell ref="A282:B282"/>
    <mergeCell ref="A273:B273"/>
    <mergeCell ref="A274:B274"/>
    <mergeCell ref="A275:B275"/>
    <mergeCell ref="A276:B276"/>
    <mergeCell ref="A277:B277"/>
    <mergeCell ref="A268:B268"/>
    <mergeCell ref="A269:B269"/>
    <mergeCell ref="A270:B270"/>
    <mergeCell ref="A271:B271"/>
    <mergeCell ref="A272:B272"/>
    <mergeCell ref="A263:B263"/>
    <mergeCell ref="A264:B264"/>
    <mergeCell ref="A265:B265"/>
    <mergeCell ref="A266:B266"/>
    <mergeCell ref="A267:B267"/>
    <mergeCell ref="A258:B258"/>
    <mergeCell ref="A259:B259"/>
    <mergeCell ref="A260:B260"/>
    <mergeCell ref="A261:B261"/>
    <mergeCell ref="A262:B262"/>
    <mergeCell ref="A253:B253"/>
    <mergeCell ref="A254:B254"/>
    <mergeCell ref="A255:B255"/>
    <mergeCell ref="A256:B256"/>
    <mergeCell ref="A257:B257"/>
    <mergeCell ref="A248:B248"/>
    <mergeCell ref="A249:B249"/>
    <mergeCell ref="A250:B250"/>
    <mergeCell ref="A251:B251"/>
    <mergeCell ref="A252:B252"/>
    <mergeCell ref="A243:B243"/>
    <mergeCell ref="A244:B244"/>
    <mergeCell ref="A245:B245"/>
    <mergeCell ref="A246:B246"/>
    <mergeCell ref="A247:B247"/>
    <mergeCell ref="A238:B238"/>
    <mergeCell ref="A239:B239"/>
    <mergeCell ref="A240:B240"/>
    <mergeCell ref="A241:B241"/>
    <mergeCell ref="A242:B242"/>
    <mergeCell ref="A233:B233"/>
    <mergeCell ref="A234:B234"/>
    <mergeCell ref="A235:B235"/>
    <mergeCell ref="A236:B236"/>
    <mergeCell ref="A237:B237"/>
    <mergeCell ref="A228:B228"/>
    <mergeCell ref="A229:B229"/>
    <mergeCell ref="A230:B230"/>
    <mergeCell ref="A231:B231"/>
    <mergeCell ref="A232:B232"/>
    <mergeCell ref="A223:B223"/>
    <mergeCell ref="A224:B224"/>
    <mergeCell ref="A225:B225"/>
    <mergeCell ref="A226:B226"/>
    <mergeCell ref="A227:B227"/>
    <mergeCell ref="A218:B218"/>
    <mergeCell ref="A219:B219"/>
    <mergeCell ref="A220:B220"/>
    <mergeCell ref="A221:B221"/>
    <mergeCell ref="A222:B222"/>
    <mergeCell ref="A213:B213"/>
    <mergeCell ref="A214:B214"/>
    <mergeCell ref="A215:B215"/>
    <mergeCell ref="A216:B216"/>
    <mergeCell ref="A217:B217"/>
    <mergeCell ref="A208:B208"/>
    <mergeCell ref="A209:B209"/>
    <mergeCell ref="A210:B210"/>
    <mergeCell ref="A211:B211"/>
    <mergeCell ref="A212:B212"/>
    <mergeCell ref="A203:B203"/>
    <mergeCell ref="A204:B204"/>
    <mergeCell ref="A205:B205"/>
    <mergeCell ref="A206:B206"/>
    <mergeCell ref="A207:B207"/>
    <mergeCell ref="A198:B198"/>
    <mergeCell ref="A199:B199"/>
    <mergeCell ref="A200:B200"/>
    <mergeCell ref="A201:B201"/>
    <mergeCell ref="A202:B202"/>
    <mergeCell ref="A193:B193"/>
    <mergeCell ref="A194:B194"/>
    <mergeCell ref="A195:B195"/>
    <mergeCell ref="A196:B196"/>
    <mergeCell ref="A197:B197"/>
    <mergeCell ref="A188:B188"/>
    <mergeCell ref="A189:B189"/>
    <mergeCell ref="A190:B190"/>
    <mergeCell ref="A191:B191"/>
    <mergeCell ref="A192:B192"/>
    <mergeCell ref="A183:B183"/>
    <mergeCell ref="A184:B184"/>
    <mergeCell ref="A185:B185"/>
    <mergeCell ref="A186:B186"/>
    <mergeCell ref="A187:B187"/>
    <mergeCell ref="A178:B178"/>
    <mergeCell ref="A179:B179"/>
    <mergeCell ref="A180:B180"/>
    <mergeCell ref="A181:B181"/>
    <mergeCell ref="A182:B182"/>
    <mergeCell ref="A173:B173"/>
    <mergeCell ref="A174:B174"/>
    <mergeCell ref="A175:B175"/>
    <mergeCell ref="A176:B176"/>
    <mergeCell ref="A177:B177"/>
    <mergeCell ref="A168:B168"/>
    <mergeCell ref="A169:B169"/>
    <mergeCell ref="A170:B170"/>
    <mergeCell ref="A171:B171"/>
    <mergeCell ref="A172:B172"/>
    <mergeCell ref="A163:B163"/>
    <mergeCell ref="A164:B164"/>
    <mergeCell ref="A165:B165"/>
    <mergeCell ref="A166:B166"/>
    <mergeCell ref="A167:B167"/>
    <mergeCell ref="A158:B158"/>
    <mergeCell ref="A159:B159"/>
    <mergeCell ref="A160:B160"/>
    <mergeCell ref="A161:B161"/>
    <mergeCell ref="A162:B162"/>
    <mergeCell ref="A153:B153"/>
    <mergeCell ref="A154:B154"/>
    <mergeCell ref="A155:B155"/>
    <mergeCell ref="A156:B156"/>
    <mergeCell ref="A157:B157"/>
    <mergeCell ref="A148:B148"/>
    <mergeCell ref="A149:B149"/>
    <mergeCell ref="A150:B150"/>
    <mergeCell ref="A151:B151"/>
    <mergeCell ref="A152:B152"/>
    <mergeCell ref="A143:B143"/>
    <mergeCell ref="A144:B144"/>
    <mergeCell ref="A145:B145"/>
    <mergeCell ref="A146:B146"/>
    <mergeCell ref="A147:B147"/>
    <mergeCell ref="A138:B138"/>
    <mergeCell ref="A139:B139"/>
    <mergeCell ref="A140:B140"/>
    <mergeCell ref="A141:B141"/>
    <mergeCell ref="A142:B142"/>
    <mergeCell ref="A133:B133"/>
    <mergeCell ref="A134:B134"/>
    <mergeCell ref="A135:B135"/>
    <mergeCell ref="A136:B136"/>
    <mergeCell ref="A137:B137"/>
    <mergeCell ref="A128:B128"/>
    <mergeCell ref="A129:B129"/>
    <mergeCell ref="A130:B130"/>
    <mergeCell ref="A131:B131"/>
    <mergeCell ref="A132:B132"/>
    <mergeCell ref="A123:B123"/>
    <mergeCell ref="A124:B124"/>
    <mergeCell ref="A125:B125"/>
    <mergeCell ref="A126:B126"/>
    <mergeCell ref="A127:B127"/>
    <mergeCell ref="A118:B118"/>
    <mergeCell ref="A119:B119"/>
    <mergeCell ref="A120:B120"/>
    <mergeCell ref="A121:B121"/>
    <mergeCell ref="A122:B122"/>
    <mergeCell ref="A113:B113"/>
    <mergeCell ref="A114:B114"/>
    <mergeCell ref="A115:B115"/>
    <mergeCell ref="A116:B116"/>
    <mergeCell ref="A117:B117"/>
    <mergeCell ref="C4:H4"/>
    <mergeCell ref="C6:D6"/>
    <mergeCell ref="C8:E8"/>
    <mergeCell ref="C10:H10"/>
    <mergeCell ref="B28:D29"/>
    <mergeCell ref="F28:I29"/>
    <mergeCell ref="A105:B105"/>
    <mergeCell ref="A107:B107"/>
    <mergeCell ref="A112:B112"/>
    <mergeCell ref="B25:J26"/>
    <mergeCell ref="K28:L29"/>
    <mergeCell ref="B30:D30"/>
    <mergeCell ref="F30:I30"/>
    <mergeCell ref="K30:L30"/>
    <mergeCell ref="A106:B106"/>
    <mergeCell ref="A108:B108"/>
    <mergeCell ref="A109:B109"/>
    <mergeCell ref="A110:B110"/>
    <mergeCell ref="A111:B111"/>
    <mergeCell ref="B32:J33"/>
    <mergeCell ref="B36:D37"/>
    <mergeCell ref="B38:D38"/>
    <mergeCell ref="F36:G37"/>
    <mergeCell ref="F38:G38"/>
  </mergeCells>
  <dataValidations count="3">
    <dataValidation type="list" allowBlank="1" showInputMessage="1" showErrorMessage="1" sqref="C8:E8" xr:uid="{00000000-0002-0000-0000-000000000000}">
      <formula1>$A$78:$A$80</formula1>
    </dataValidation>
    <dataValidation type="list" allowBlank="1" showInputMessage="1" showErrorMessage="1" sqref="C6:D6" xr:uid="{00000000-0002-0000-0000-000001000000}">
      <formula1>$A$96:$A$103</formula1>
    </dataValidation>
    <dataValidation type="list" allowBlank="1" showInputMessage="1" showErrorMessage="1" sqref="C4:H4" xr:uid="{00000000-0002-0000-0000-000002000000}">
      <formula1>$D$81:$D$432</formula1>
    </dataValidation>
  </dataValidations>
  <pageMargins left="0.25" right="0.25" top="0.75" bottom="0.25" header="0.3" footer="0.05"/>
  <pageSetup paperSize="5" scale="92" orientation="landscape" r:id="rId1"/>
  <headerFooter>
    <oddHeader>&amp;C&amp;"-,Bold"&amp;14DDS Expense Report (Attachment 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O56"/>
  <sheetViews>
    <sheetView zoomScale="90" zoomScaleNormal="90" workbookViewId="0">
      <selection activeCell="I23" sqref="I23"/>
    </sheetView>
  </sheetViews>
  <sheetFormatPr defaultRowHeight="15" x14ac:dyDescent="0.25"/>
  <cols>
    <col min="1" max="1" width="8.7109375" customWidth="1"/>
    <col min="2" max="2" width="27.140625" customWidth="1"/>
    <col min="3" max="3" width="6.85546875" customWidth="1"/>
    <col min="4" max="4" width="14.42578125" customWidth="1"/>
    <col min="5" max="5" width="10.5703125" customWidth="1"/>
    <col min="6" max="12" width="9.42578125" customWidth="1"/>
    <col min="13" max="13" width="8.140625" customWidth="1"/>
    <col min="14" max="14" width="9.42578125" customWidth="1"/>
    <col min="15" max="15" width="18.5703125" customWidth="1"/>
  </cols>
  <sheetData>
    <row r="1" spans="1:15" ht="19.5" thickBot="1" x14ac:dyDescent="0.35">
      <c r="A1" s="214" t="s">
        <v>60</v>
      </c>
    </row>
    <row r="2" spans="1:15" s="9" customFormat="1" ht="15" customHeight="1" thickBot="1" x14ac:dyDescent="0.3">
      <c r="A2" s="7" t="s">
        <v>10</v>
      </c>
      <c r="B2" s="444">
        <f>ProvderName1</f>
        <v>0</v>
      </c>
      <c r="C2" s="444"/>
      <c r="D2" s="444"/>
      <c r="E2" s="444"/>
      <c r="F2" s="444"/>
      <c r="G2" s="247"/>
      <c r="H2" s="51"/>
      <c r="I2" s="4" t="s">
        <v>16</v>
      </c>
      <c r="J2" s="444" t="str">
        <f>ReportType1</f>
        <v>End of Year Report</v>
      </c>
      <c r="K2" s="444"/>
      <c r="L2" s="444"/>
      <c r="M2" s="51"/>
      <c r="N2" s="52" t="s">
        <v>15</v>
      </c>
      <c r="O2" s="34">
        <f>FiscalYear1</f>
        <v>0</v>
      </c>
    </row>
    <row r="3" spans="1:15" ht="15" customHeight="1" x14ac:dyDescent="0.25">
      <c r="A3" s="25"/>
      <c r="C3" s="13"/>
      <c r="D3" s="2"/>
      <c r="E3" s="2"/>
      <c r="F3" s="2"/>
      <c r="G3" s="2"/>
      <c r="H3" s="2"/>
      <c r="I3" s="2"/>
      <c r="J3" s="2"/>
      <c r="K3" s="2"/>
      <c r="L3" s="2"/>
      <c r="M3" s="2"/>
      <c r="O3" s="22"/>
    </row>
    <row r="4" spans="1:15" ht="15" customHeight="1" x14ac:dyDescent="0.25">
      <c r="A4" s="25"/>
      <c r="B4" s="2"/>
      <c r="C4" s="2"/>
      <c r="D4" s="2"/>
      <c r="E4" s="2"/>
      <c r="O4" s="22"/>
    </row>
    <row r="5" spans="1:15" ht="15" customHeight="1" x14ac:dyDescent="0.25">
      <c r="A5" s="25"/>
      <c r="B5" s="454" t="s">
        <v>87</v>
      </c>
      <c r="C5" s="455"/>
      <c r="D5" s="455"/>
      <c r="E5" s="455"/>
      <c r="F5" s="456"/>
      <c r="G5" s="2"/>
      <c r="J5" s="454" t="s">
        <v>86</v>
      </c>
      <c r="K5" s="455"/>
      <c r="L5" s="455"/>
      <c r="M5" s="455"/>
      <c r="N5" s="456"/>
      <c r="O5" s="22"/>
    </row>
    <row r="6" spans="1:15" ht="15" customHeight="1" x14ac:dyDescent="0.25">
      <c r="A6" s="25"/>
      <c r="B6" s="457"/>
      <c r="C6" s="458"/>
      <c r="D6" s="458"/>
      <c r="E6" s="458"/>
      <c r="F6" s="459"/>
      <c r="J6" s="457"/>
      <c r="K6" s="458"/>
      <c r="L6" s="458"/>
      <c r="M6" s="458"/>
      <c r="N6" s="459"/>
      <c r="O6" s="22"/>
    </row>
    <row r="7" spans="1:15" ht="15" customHeight="1" x14ac:dyDescent="0.25">
      <c r="A7" s="25"/>
      <c r="B7" s="457"/>
      <c r="C7" s="458"/>
      <c r="D7" s="458"/>
      <c r="E7" s="458"/>
      <c r="F7" s="459"/>
      <c r="J7" s="457"/>
      <c r="K7" s="458"/>
      <c r="L7" s="458"/>
      <c r="M7" s="458"/>
      <c r="N7" s="459"/>
      <c r="O7" s="22"/>
    </row>
    <row r="8" spans="1:15" ht="15" customHeight="1" x14ac:dyDescent="0.25">
      <c r="A8" s="25"/>
      <c r="B8" s="457"/>
      <c r="C8" s="458"/>
      <c r="D8" s="458"/>
      <c r="E8" s="458"/>
      <c r="F8" s="459"/>
      <c r="J8" s="457"/>
      <c r="K8" s="458"/>
      <c r="L8" s="458"/>
      <c r="M8" s="458"/>
      <c r="N8" s="459"/>
      <c r="O8" s="22"/>
    </row>
    <row r="9" spans="1:15" ht="15" customHeight="1" x14ac:dyDescent="0.25">
      <c r="A9" s="25"/>
      <c r="B9" s="457"/>
      <c r="C9" s="458"/>
      <c r="D9" s="458"/>
      <c r="E9" s="458"/>
      <c r="F9" s="459"/>
      <c r="J9" s="457"/>
      <c r="K9" s="458"/>
      <c r="L9" s="458"/>
      <c r="M9" s="458"/>
      <c r="N9" s="459"/>
      <c r="O9" s="22"/>
    </row>
    <row r="10" spans="1:15" ht="15" customHeight="1" x14ac:dyDescent="0.25">
      <c r="A10" s="25"/>
      <c r="B10" s="457"/>
      <c r="C10" s="458"/>
      <c r="D10" s="458"/>
      <c r="E10" s="458"/>
      <c r="F10" s="459"/>
      <c r="J10" s="457"/>
      <c r="K10" s="458"/>
      <c r="L10" s="458"/>
      <c r="M10" s="458"/>
      <c r="N10" s="459"/>
      <c r="O10" s="22"/>
    </row>
    <row r="11" spans="1:15" ht="15" customHeight="1" x14ac:dyDescent="0.25">
      <c r="A11" s="25"/>
      <c r="B11" s="460"/>
      <c r="C11" s="461"/>
      <c r="D11" s="461"/>
      <c r="E11" s="461"/>
      <c r="F11" s="462"/>
      <c r="J11" s="460"/>
      <c r="K11" s="461"/>
      <c r="L11" s="461"/>
      <c r="M11" s="461"/>
      <c r="N11" s="462"/>
      <c r="O11" s="22"/>
    </row>
    <row r="12" spans="1:15" ht="15" customHeight="1" thickBot="1" x14ac:dyDescent="0.3">
      <c r="A12" s="25"/>
      <c r="C12" s="13"/>
      <c r="D12" s="2"/>
      <c r="E12" s="2"/>
      <c r="F12" s="2"/>
      <c r="G12" s="2"/>
      <c r="H12" s="2"/>
      <c r="I12" s="2"/>
      <c r="J12" s="2"/>
      <c r="K12" s="2"/>
      <c r="L12" s="2"/>
      <c r="M12" s="2"/>
      <c r="O12" s="22"/>
    </row>
    <row r="13" spans="1:15" ht="15" customHeight="1" thickBot="1" x14ac:dyDescent="0.3">
      <c r="A13" s="27" t="s">
        <v>14</v>
      </c>
      <c r="B13" s="17" t="s">
        <v>33</v>
      </c>
      <c r="C13" s="294"/>
      <c r="D13" s="2"/>
      <c r="E13" s="14"/>
      <c r="F13" s="2"/>
      <c r="G13" s="2"/>
      <c r="H13" s="2"/>
      <c r="I13" s="9" t="s">
        <v>84</v>
      </c>
      <c r="J13" s="9"/>
      <c r="K13" s="13"/>
      <c r="L13" s="2"/>
      <c r="M13" s="2"/>
      <c r="O13" s="22"/>
    </row>
    <row r="14" spans="1:15" ht="15" customHeight="1" x14ac:dyDescent="0.25">
      <c r="A14" s="11"/>
      <c r="B14" t="s">
        <v>82</v>
      </c>
      <c r="C14" s="2"/>
      <c r="D14" s="2"/>
      <c r="E14" s="453"/>
      <c r="F14" s="452"/>
      <c r="H14" s="2"/>
      <c r="J14" t="s">
        <v>2</v>
      </c>
      <c r="K14" s="13"/>
      <c r="M14" s="451"/>
      <c r="N14" s="452"/>
      <c r="O14" s="22"/>
    </row>
    <row r="15" spans="1:15" ht="15" customHeight="1" x14ac:dyDescent="0.25">
      <c r="A15" s="11"/>
      <c r="B15" t="s">
        <v>83</v>
      </c>
      <c r="C15" s="13"/>
      <c r="D15" s="2"/>
      <c r="E15" s="447"/>
      <c r="F15" s="448"/>
      <c r="G15" s="213"/>
      <c r="H15" s="2"/>
      <c r="J15" t="s">
        <v>3</v>
      </c>
      <c r="K15" s="13"/>
      <c r="M15" s="445"/>
      <c r="N15" s="446"/>
      <c r="O15" s="22"/>
    </row>
    <row r="16" spans="1:15" ht="15" customHeight="1" x14ac:dyDescent="0.25">
      <c r="A16" s="11"/>
      <c r="B16" s="12" t="s">
        <v>24</v>
      </c>
      <c r="C16" s="13"/>
      <c r="D16" s="2"/>
      <c r="E16" s="447"/>
      <c r="F16" s="448"/>
      <c r="G16" s="213"/>
      <c r="H16" s="2"/>
      <c r="J16" t="s">
        <v>4</v>
      </c>
      <c r="K16" s="13"/>
      <c r="M16" s="445"/>
      <c r="N16" s="446"/>
      <c r="O16" s="22"/>
    </row>
    <row r="17" spans="1:15" ht="15" customHeight="1" x14ac:dyDescent="0.25">
      <c r="A17" s="11"/>
      <c r="B17" s="12" t="s">
        <v>25</v>
      </c>
      <c r="C17" s="13"/>
      <c r="D17" s="2"/>
      <c r="E17" s="467"/>
      <c r="F17" s="468"/>
      <c r="G17" s="213"/>
      <c r="H17" s="2"/>
      <c r="J17" t="s">
        <v>5</v>
      </c>
      <c r="K17" s="13"/>
      <c r="M17" s="445"/>
      <c r="N17" s="446"/>
      <c r="O17" s="22"/>
    </row>
    <row r="18" spans="1:15" ht="15" customHeight="1" x14ac:dyDescent="0.25">
      <c r="A18" s="11"/>
      <c r="B18" s="12" t="s">
        <v>26</v>
      </c>
      <c r="C18" s="13"/>
      <c r="D18" s="2"/>
      <c r="E18" s="447"/>
      <c r="F18" s="448"/>
      <c r="G18" s="213"/>
      <c r="H18" s="2"/>
      <c r="J18" t="s">
        <v>6</v>
      </c>
      <c r="K18" s="13"/>
      <c r="M18" s="445"/>
      <c r="N18" s="446"/>
      <c r="O18" s="22"/>
    </row>
    <row r="19" spans="1:15" ht="15" customHeight="1" x14ac:dyDescent="0.25">
      <c r="A19" s="11"/>
      <c r="B19" s="12" t="s">
        <v>27</v>
      </c>
      <c r="C19" s="13"/>
      <c r="D19" s="2"/>
      <c r="E19" s="447"/>
      <c r="F19" s="448"/>
      <c r="G19" s="213"/>
      <c r="H19" s="2"/>
      <c r="J19" t="s">
        <v>0</v>
      </c>
      <c r="K19" s="13"/>
      <c r="M19" s="445"/>
      <c r="N19" s="446"/>
      <c r="O19" s="22"/>
    </row>
    <row r="20" spans="1:15" ht="15" customHeight="1" x14ac:dyDescent="0.25">
      <c r="A20" s="11"/>
      <c r="B20" s="12" t="s">
        <v>28</v>
      </c>
      <c r="C20" s="13"/>
      <c r="D20" s="2"/>
      <c r="E20" s="447">
        <v>0</v>
      </c>
      <c r="F20" s="448"/>
      <c r="G20" s="213"/>
      <c r="H20" s="2"/>
      <c r="M20" s="40"/>
      <c r="N20" s="41"/>
      <c r="O20" s="22"/>
    </row>
    <row r="21" spans="1:15" ht="15" customHeight="1" thickBot="1" x14ac:dyDescent="0.3">
      <c r="A21" s="246"/>
      <c r="C21" s="13"/>
      <c r="D21" s="2"/>
      <c r="E21" s="48"/>
      <c r="F21" s="49"/>
      <c r="G21" s="213"/>
      <c r="H21" s="2"/>
      <c r="J21" s="17" t="s">
        <v>30</v>
      </c>
      <c r="K21" s="13"/>
      <c r="M21" s="449">
        <f>SUM(M14:N19)</f>
        <v>0</v>
      </c>
      <c r="N21" s="450"/>
      <c r="O21" s="22"/>
    </row>
    <row r="22" spans="1:15" ht="15" customHeight="1" thickBot="1" x14ac:dyDescent="0.3">
      <c r="A22" s="246"/>
      <c r="B22" t="s">
        <v>7</v>
      </c>
      <c r="C22" s="13"/>
      <c r="D22" s="2"/>
      <c r="E22" s="463"/>
      <c r="F22" s="464"/>
      <c r="G22" s="213"/>
      <c r="H22" s="2"/>
      <c r="J22" s="17"/>
      <c r="K22" s="13"/>
      <c r="M22" s="2"/>
      <c r="O22" s="22"/>
    </row>
    <row r="23" spans="1:15" ht="30.75" thickBot="1" x14ac:dyDescent="0.3">
      <c r="A23" s="246"/>
      <c r="B23" s="357" t="s">
        <v>345</v>
      </c>
      <c r="C23" s="13"/>
      <c r="D23" s="2"/>
      <c r="E23" s="469"/>
      <c r="F23" s="470"/>
      <c r="G23" s="213"/>
      <c r="H23" s="2"/>
      <c r="J23" s="17"/>
      <c r="K23" s="13"/>
      <c r="M23" s="2"/>
      <c r="O23" s="22"/>
    </row>
    <row r="24" spans="1:15" ht="30" x14ac:dyDescent="0.25">
      <c r="A24" s="246"/>
      <c r="B24" s="357" t="s">
        <v>346</v>
      </c>
      <c r="C24" s="13"/>
      <c r="D24" s="2"/>
      <c r="E24" s="447"/>
      <c r="F24" s="448"/>
      <c r="G24" s="213"/>
      <c r="H24" s="2"/>
      <c r="J24" s="17"/>
      <c r="K24" s="13"/>
      <c r="M24" s="2"/>
      <c r="O24" s="22"/>
    </row>
    <row r="25" spans="1:15" ht="30" x14ac:dyDescent="0.25">
      <c r="A25" s="246"/>
      <c r="B25" s="357" t="s">
        <v>347</v>
      </c>
      <c r="C25" s="13"/>
      <c r="D25" s="2"/>
      <c r="E25" s="447"/>
      <c r="F25" s="448"/>
      <c r="G25" s="213"/>
      <c r="H25" s="2"/>
      <c r="I25" s="3"/>
      <c r="K25" s="13"/>
      <c r="M25" s="2"/>
      <c r="N25" s="2"/>
      <c r="O25" s="22"/>
    </row>
    <row r="26" spans="1:15" ht="15" customHeight="1" thickBot="1" x14ac:dyDescent="0.3">
      <c r="A26" s="246"/>
      <c r="C26" s="13"/>
      <c r="D26" s="5" t="s">
        <v>32</v>
      </c>
      <c r="E26" s="465">
        <f>SUM(E14:E20)-(SUM(E22:E25))</f>
        <v>0</v>
      </c>
      <c r="F26" s="466"/>
      <c r="G26" s="213"/>
      <c r="H26" s="2"/>
      <c r="I26" s="3"/>
      <c r="K26" s="13"/>
      <c r="M26" s="2"/>
      <c r="N26" s="2"/>
      <c r="O26" s="22"/>
    </row>
    <row r="27" spans="1:15" ht="15" customHeight="1" x14ac:dyDescent="0.25">
      <c r="A27" s="25"/>
      <c r="C27" s="13"/>
      <c r="D27" s="2"/>
      <c r="E27" s="2"/>
      <c r="H27" s="2"/>
      <c r="I27" s="3"/>
      <c r="K27" s="13"/>
      <c r="M27" s="2"/>
      <c r="N27" s="2"/>
      <c r="O27" s="22"/>
    </row>
    <row r="28" spans="1:15" ht="15" customHeight="1" x14ac:dyDescent="0.25">
      <c r="A28" s="246"/>
      <c r="C28" s="13"/>
      <c r="D28" s="17" t="s">
        <v>34</v>
      </c>
      <c r="E28" s="28">
        <f>IF(E26=0,0,E26/(('Vendor Service Page '!D15+'Vendor Service Page '!D17+'Vendor Service Page '!D23)+('Contract Service Page'!D17+'Contract Service Page'!D19+'Contract Service Page'!D25)))</f>
        <v>0</v>
      </c>
      <c r="H28" s="2"/>
      <c r="I28" s="212" t="s">
        <v>31</v>
      </c>
      <c r="K28" s="13"/>
      <c r="M28" s="28">
        <f>IF(M21=0,0,M21/(E14+'Vendor Service Page '!D15+'Contract Service Page'!D17))</f>
        <v>0</v>
      </c>
      <c r="N28" s="2"/>
      <c r="O28" s="22"/>
    </row>
    <row r="29" spans="1:15" ht="15" customHeight="1" x14ac:dyDescent="0.25">
      <c r="A29" s="11"/>
      <c r="M29" s="2"/>
      <c r="O29" s="22"/>
    </row>
    <row r="30" spans="1:15" ht="15" customHeight="1" x14ac:dyDescent="0.25">
      <c r="A30" s="11"/>
      <c r="M30" s="2"/>
      <c r="O30" s="22"/>
    </row>
    <row r="31" spans="1:15" ht="15" customHeight="1" x14ac:dyDescent="0.25">
      <c r="M31" s="2"/>
      <c r="O31" s="22"/>
    </row>
    <row r="32" spans="1:15" ht="48" customHeight="1" x14ac:dyDescent="0.25">
      <c r="A32" s="11"/>
      <c r="M32" s="2"/>
      <c r="O32" s="22"/>
    </row>
    <row r="33" spans="1:15" ht="15" customHeight="1" x14ac:dyDescent="0.25">
      <c r="A33" s="11"/>
      <c r="M33" s="2"/>
      <c r="O33" s="22"/>
    </row>
    <row r="34" spans="1:15" ht="15" customHeight="1" x14ac:dyDescent="0.25">
      <c r="A34" s="11"/>
      <c r="C34" s="13"/>
      <c r="D34" s="2"/>
      <c r="E34" s="2"/>
      <c r="F34" s="2"/>
      <c r="G34" s="2"/>
      <c r="H34" s="2"/>
      <c r="I34" s="2"/>
      <c r="J34" s="2"/>
      <c r="K34" s="2"/>
      <c r="L34" s="2"/>
      <c r="M34" s="2"/>
      <c r="O34" s="22"/>
    </row>
    <row r="35" spans="1:15" ht="15" customHeight="1" x14ac:dyDescent="0.25">
      <c r="A35" s="11"/>
      <c r="G35" s="2"/>
      <c r="H35" s="2"/>
      <c r="I35" s="2"/>
      <c r="J35" s="2"/>
      <c r="K35" s="2"/>
      <c r="L35" s="2"/>
      <c r="M35" s="2"/>
      <c r="O35" s="22"/>
    </row>
    <row r="36" spans="1:15" ht="15" customHeight="1" x14ac:dyDescent="0.25">
      <c r="A36" s="11"/>
      <c r="G36" s="208"/>
      <c r="H36" s="209"/>
      <c r="I36" s="209"/>
      <c r="J36" s="209"/>
      <c r="K36" s="2"/>
      <c r="L36" s="210"/>
      <c r="M36" s="2"/>
      <c r="O36" s="22"/>
    </row>
    <row r="37" spans="1:15" ht="15" customHeight="1" x14ac:dyDescent="0.35">
      <c r="A37" s="11"/>
      <c r="B37" s="207"/>
      <c r="C37" s="207"/>
      <c r="D37" s="207"/>
      <c r="E37" s="2"/>
      <c r="F37" s="209"/>
      <c r="G37" s="209"/>
      <c r="H37" s="209"/>
      <c r="I37" s="209"/>
      <c r="J37" s="209"/>
      <c r="K37" s="2"/>
      <c r="L37" s="211"/>
      <c r="M37" s="2"/>
      <c r="O37" s="22"/>
    </row>
    <row r="38" spans="1:15" ht="15" customHeight="1" x14ac:dyDescent="0.25">
      <c r="A38" s="11"/>
      <c r="B38" s="1"/>
      <c r="C38" s="57"/>
      <c r="D38" s="57"/>
      <c r="F38" s="58"/>
      <c r="G38" s="58"/>
      <c r="H38" s="1"/>
      <c r="I38" s="1"/>
      <c r="J38" s="1"/>
      <c r="K38" s="2"/>
      <c r="L38" s="44"/>
      <c r="M38" s="2"/>
      <c r="O38" s="22"/>
    </row>
    <row r="39" spans="1:15" ht="15" customHeight="1" x14ac:dyDescent="0.25">
      <c r="A39" s="11"/>
      <c r="M39" s="2"/>
      <c r="O39" s="22"/>
    </row>
    <row r="40" spans="1:15" ht="15" customHeight="1" thickBot="1" x14ac:dyDescent="0.3">
      <c r="A40" s="6"/>
      <c r="B40" s="8"/>
      <c r="C40" s="29"/>
      <c r="D40" s="30"/>
      <c r="E40" s="21"/>
      <c r="F40" s="21"/>
      <c r="G40" s="21"/>
      <c r="H40" s="21"/>
      <c r="I40" s="8"/>
      <c r="J40" s="29"/>
      <c r="K40" s="31"/>
      <c r="L40" s="30"/>
      <c r="M40" s="21"/>
      <c r="N40" s="8"/>
      <c r="O40" s="32"/>
    </row>
    <row r="41" spans="1:15" ht="15" customHeight="1" x14ac:dyDescent="0.25">
      <c r="A41" s="3"/>
      <c r="C41" s="13"/>
      <c r="D41" s="2"/>
      <c r="E41" s="2"/>
      <c r="F41" s="2"/>
      <c r="G41" s="2"/>
      <c r="H41" s="2"/>
      <c r="I41" s="2"/>
      <c r="J41" s="2"/>
      <c r="K41" s="2"/>
      <c r="L41" s="2"/>
    </row>
    <row r="43" spans="1:15" x14ac:dyDescent="0.25">
      <c r="F43" s="2"/>
      <c r="G43" s="2"/>
    </row>
    <row r="44" spans="1:15" x14ac:dyDescent="0.25">
      <c r="F44" s="2"/>
      <c r="G44" s="2"/>
    </row>
    <row r="45" spans="1:15" x14ac:dyDescent="0.25">
      <c r="F45" s="2"/>
      <c r="G45" s="2"/>
    </row>
    <row r="46" spans="1:15" x14ac:dyDescent="0.25">
      <c r="F46" s="2"/>
      <c r="G46" s="2"/>
    </row>
    <row r="47" spans="1:15" x14ac:dyDescent="0.25">
      <c r="F47" s="2"/>
      <c r="G47" s="2"/>
    </row>
    <row r="48" spans="1:15" x14ac:dyDescent="0.25">
      <c r="F48" s="2"/>
      <c r="G48" s="2"/>
    </row>
    <row r="49" spans="6:7" x14ac:dyDescent="0.25">
      <c r="F49" s="2"/>
      <c r="G49" s="2"/>
    </row>
    <row r="50" spans="6:7" x14ac:dyDescent="0.25">
      <c r="F50" s="2"/>
      <c r="G50" s="2"/>
    </row>
    <row r="51" spans="6:7" x14ac:dyDescent="0.25">
      <c r="F51" s="2"/>
      <c r="G51" s="2"/>
    </row>
    <row r="52" spans="6:7" x14ac:dyDescent="0.25">
      <c r="F52" s="2"/>
      <c r="G52" s="2"/>
    </row>
    <row r="53" spans="6:7" x14ac:dyDescent="0.25">
      <c r="F53" s="2"/>
      <c r="G53" s="2"/>
    </row>
    <row r="54" spans="6:7" x14ac:dyDescent="0.25">
      <c r="F54" s="2"/>
      <c r="G54" s="2"/>
    </row>
    <row r="55" spans="6:7" x14ac:dyDescent="0.25">
      <c r="F55" s="2"/>
      <c r="G55" s="2"/>
    </row>
    <row r="56" spans="6:7" x14ac:dyDescent="0.25">
      <c r="F56" s="2"/>
      <c r="G56" s="2"/>
    </row>
  </sheetData>
  <sheetProtection algorithmName="SHA-512" hashValue="r6ILavX15lHZdsFsfU9/OqUfPN8P4SNbj8bzWcotfkTbzoU4dSenIrHE6/OTA3SndPehlgU3u01EHuDrvwE8ug==" saltValue="pxTB+t5hkxHT7/YiYQZw3Q==" spinCount="100000" sheet="1" objects="1" scenarios="1"/>
  <mergeCells count="23">
    <mergeCell ref="E22:F22"/>
    <mergeCell ref="E26:F26"/>
    <mergeCell ref="M17:N17"/>
    <mergeCell ref="E17:F17"/>
    <mergeCell ref="M18:N18"/>
    <mergeCell ref="E25:F25"/>
    <mergeCell ref="E23:F23"/>
    <mergeCell ref="E24:F24"/>
    <mergeCell ref="B2:F2"/>
    <mergeCell ref="J2:L2"/>
    <mergeCell ref="M19:N19"/>
    <mergeCell ref="E19:F19"/>
    <mergeCell ref="M21:N21"/>
    <mergeCell ref="E20:F20"/>
    <mergeCell ref="M14:N14"/>
    <mergeCell ref="E14:F14"/>
    <mergeCell ref="M15:N15"/>
    <mergeCell ref="E15:F15"/>
    <mergeCell ref="M16:N16"/>
    <mergeCell ref="E16:F16"/>
    <mergeCell ref="E18:F18"/>
    <mergeCell ref="B5:F11"/>
    <mergeCell ref="J5:N11"/>
  </mergeCells>
  <pageMargins left="0" right="0" top="0.5" bottom="0.25" header="0.25" footer="0.05"/>
  <pageSetup paperSize="5" orientation="landscape" r:id="rId1"/>
  <headerFooter>
    <oddHeader>&amp;C&amp;"-,Bold"DDS Expense Report (Attachment 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W60"/>
  <sheetViews>
    <sheetView tabSelected="1" topLeftCell="A18" zoomScale="70" zoomScaleNormal="70" workbookViewId="0">
      <pane xSplit="2" topLeftCell="C1" activePane="topRight" state="frozen"/>
      <selection activeCell="A37" sqref="A37"/>
      <selection pane="topRight" activeCell="I45" sqref="I45:M46"/>
    </sheetView>
  </sheetViews>
  <sheetFormatPr defaultRowHeight="15" x14ac:dyDescent="0.25"/>
  <cols>
    <col min="1" max="1" width="10.7109375" style="3" customWidth="1"/>
    <col min="2" max="2" width="32.140625" customWidth="1"/>
    <col min="3" max="3" width="8.85546875" style="13" customWidth="1"/>
    <col min="4" max="4" width="11.85546875" style="45" customWidth="1"/>
    <col min="5" max="6" width="9.28515625" style="61" customWidth="1"/>
    <col min="7" max="8" width="9.28515625" style="2" customWidth="1"/>
    <col min="9" max="9" width="10.5703125" style="2" customWidth="1"/>
    <col min="10" max="11" width="9.28515625" style="2" customWidth="1"/>
    <col min="12" max="12" width="11.42578125" style="2" customWidth="1"/>
    <col min="13" max="13" width="9.28515625" style="2" customWidth="1"/>
    <col min="14" max="14" width="12" style="2" customWidth="1"/>
    <col min="15" max="15" width="9.28515625" style="2" customWidth="1"/>
    <col min="16" max="16" width="10.7109375" style="2" bestFit="1" customWidth="1"/>
    <col min="17" max="18" width="10.7109375" style="2" customWidth="1"/>
    <col min="19" max="21" width="9.28515625" style="2" customWidth="1"/>
    <col min="22" max="22" width="16.5703125" style="2" customWidth="1"/>
    <col min="23" max="23" width="9.28515625" customWidth="1"/>
  </cols>
  <sheetData>
    <row r="1" spans="1:23" ht="19.5" thickBot="1" x14ac:dyDescent="0.35">
      <c r="A1" s="214" t="s">
        <v>58</v>
      </c>
    </row>
    <row r="2" spans="1:23" ht="15.75" thickBot="1" x14ac:dyDescent="0.3">
      <c r="A2" s="7" t="s">
        <v>10</v>
      </c>
      <c r="B2" s="444">
        <f>ProvderName1</f>
        <v>0</v>
      </c>
      <c r="C2" s="485"/>
      <c r="D2" s="485"/>
      <c r="E2" s="485"/>
      <c r="F2" s="485"/>
      <c r="G2" s="485"/>
      <c r="H2" s="35"/>
      <c r="I2" s="35"/>
      <c r="J2" s="4" t="s">
        <v>16</v>
      </c>
      <c r="K2" s="444" t="str">
        <f>ReportType1</f>
        <v>End of Year Report</v>
      </c>
      <c r="L2" s="444"/>
      <c r="M2" s="485"/>
      <c r="N2" s="485"/>
      <c r="O2" s="36"/>
      <c r="P2" s="36"/>
      <c r="Q2" s="36"/>
      <c r="R2" s="36"/>
      <c r="S2" s="33"/>
      <c r="T2" s="4" t="s">
        <v>15</v>
      </c>
      <c r="U2" s="4"/>
      <c r="V2" s="34">
        <f>FiscalYear1</f>
        <v>0</v>
      </c>
    </row>
    <row r="3" spans="1:23" ht="5.0999999999999996" customHeight="1" thickBot="1" x14ac:dyDescent="0.3">
      <c r="A3" s="10"/>
      <c r="B3" s="9"/>
      <c r="C3" s="14"/>
      <c r="D3" s="44"/>
      <c r="G3"/>
      <c r="H3"/>
      <c r="I3"/>
      <c r="J3" s="5"/>
      <c r="N3" s="5"/>
      <c r="V3" s="20"/>
    </row>
    <row r="4" spans="1:23" s="1" customFormat="1" ht="15.75" thickBot="1" x14ac:dyDescent="0.3">
      <c r="A4" s="491"/>
      <c r="B4" s="492"/>
      <c r="C4" s="15"/>
      <c r="D4" s="44"/>
      <c r="E4" s="471" t="s">
        <v>9</v>
      </c>
      <c r="F4" s="474"/>
      <c r="G4" s="472"/>
      <c r="H4" s="472"/>
      <c r="I4" s="472"/>
      <c r="J4" s="472"/>
      <c r="K4" s="472"/>
      <c r="L4" s="472"/>
      <c r="M4" s="473"/>
      <c r="N4" s="486" t="s">
        <v>8</v>
      </c>
      <c r="O4" s="487"/>
      <c r="P4" s="488"/>
      <c r="Q4" s="323"/>
      <c r="R4" s="323"/>
      <c r="S4" s="471" t="s">
        <v>108</v>
      </c>
      <c r="T4" s="472"/>
      <c r="U4" s="472"/>
      <c r="V4" s="473"/>
      <c r="W4" s="57"/>
    </row>
    <row r="5" spans="1:23" s="1" customFormat="1" ht="75" customHeight="1" x14ac:dyDescent="0.25">
      <c r="A5" s="491"/>
      <c r="B5" s="492"/>
      <c r="C5" s="15"/>
      <c r="D5" s="135" t="s">
        <v>45</v>
      </c>
      <c r="E5" s="262" t="s">
        <v>100</v>
      </c>
      <c r="F5" s="342" t="s">
        <v>387</v>
      </c>
      <c r="G5" s="259" t="s">
        <v>97</v>
      </c>
      <c r="H5" s="259" t="s">
        <v>96</v>
      </c>
      <c r="I5" s="259" t="s">
        <v>98</v>
      </c>
      <c r="J5" s="259" t="s">
        <v>95</v>
      </c>
      <c r="K5" s="259" t="s">
        <v>94</v>
      </c>
      <c r="L5" s="324" t="s">
        <v>107</v>
      </c>
      <c r="M5" s="260" t="s">
        <v>93</v>
      </c>
      <c r="N5" s="258" t="s">
        <v>292</v>
      </c>
      <c r="O5" s="259" t="s">
        <v>104</v>
      </c>
      <c r="P5" s="259" t="s">
        <v>105</v>
      </c>
      <c r="Q5" s="324" t="s">
        <v>388</v>
      </c>
      <c r="R5" s="324" t="s">
        <v>99</v>
      </c>
      <c r="S5" s="258" t="s">
        <v>101</v>
      </c>
      <c r="T5" s="259" t="s">
        <v>102</v>
      </c>
      <c r="U5" s="324" t="s">
        <v>103</v>
      </c>
      <c r="V5" s="260" t="s">
        <v>386</v>
      </c>
    </row>
    <row r="6" spans="1:23" s="1" customFormat="1" ht="5.0999999999999996" customHeight="1" x14ac:dyDescent="0.25">
      <c r="A6" s="130"/>
      <c r="B6" s="123"/>
      <c r="C6" s="124"/>
      <c r="D6" s="136"/>
      <c r="E6" s="137"/>
      <c r="F6" s="343"/>
      <c r="G6" s="125"/>
      <c r="H6" s="125"/>
      <c r="I6" s="125"/>
      <c r="J6" s="125"/>
      <c r="K6" s="125"/>
      <c r="L6" s="125"/>
      <c r="M6" s="127"/>
      <c r="N6" s="126"/>
      <c r="O6" s="125"/>
      <c r="P6" s="125"/>
      <c r="Q6" s="125"/>
      <c r="R6" s="125"/>
      <c r="S6" s="126"/>
      <c r="T6" s="125"/>
      <c r="U6" s="125"/>
      <c r="V6" s="131"/>
    </row>
    <row r="7" spans="1:23" ht="15.95" customHeight="1" x14ac:dyDescent="0.25">
      <c r="A7" s="489" t="s">
        <v>11</v>
      </c>
      <c r="B7" s="490"/>
      <c r="C7" s="14"/>
      <c r="D7" s="199">
        <f>SUM(E7:V7)</f>
        <v>0</v>
      </c>
      <c r="E7" s="145"/>
      <c r="F7" s="372"/>
      <c r="G7" s="146"/>
      <c r="H7" s="146"/>
      <c r="I7" s="146"/>
      <c r="J7" s="146"/>
      <c r="K7" s="146"/>
      <c r="L7" s="347"/>
      <c r="M7" s="147"/>
      <c r="N7" s="148"/>
      <c r="O7" s="149"/>
      <c r="P7" s="149"/>
      <c r="Q7" s="378"/>
      <c r="R7" s="330"/>
      <c r="S7" s="150"/>
      <c r="T7" s="151"/>
      <c r="U7" s="337"/>
      <c r="V7" s="152"/>
    </row>
    <row r="8" spans="1:23" ht="5.0999999999999996" customHeight="1" thickBot="1" x14ac:dyDescent="0.3">
      <c r="A8" s="130"/>
      <c r="B8" s="122"/>
      <c r="C8" s="144"/>
      <c r="D8" s="200"/>
      <c r="E8" s="153"/>
      <c r="F8" s="336"/>
      <c r="G8" s="154"/>
      <c r="H8" s="154"/>
      <c r="I8" s="154"/>
      <c r="J8" s="154"/>
      <c r="K8" s="154"/>
      <c r="L8" s="331"/>
      <c r="M8" s="155"/>
      <c r="N8" s="156"/>
      <c r="O8" s="154"/>
      <c r="P8" s="154"/>
      <c r="Q8" s="331"/>
      <c r="R8" s="331"/>
      <c r="S8" s="156"/>
      <c r="T8" s="154"/>
      <c r="U8" s="331"/>
      <c r="V8" s="157"/>
    </row>
    <row r="9" spans="1:23" ht="15.95" customHeight="1" x14ac:dyDescent="0.25">
      <c r="A9" s="489" t="s">
        <v>71</v>
      </c>
      <c r="B9" s="490"/>
      <c r="C9" s="249">
        <f>SUM(C11:C14)</f>
        <v>0</v>
      </c>
      <c r="D9" s="295">
        <f>SUM(E9:V9)</f>
        <v>0</v>
      </c>
      <c r="E9" s="361"/>
      <c r="F9" s="373"/>
      <c r="G9" s="362"/>
      <c r="H9" s="362"/>
      <c r="I9" s="362"/>
      <c r="J9" s="362"/>
      <c r="K9" s="362"/>
      <c r="L9" s="363"/>
      <c r="M9" s="364"/>
      <c r="N9" s="361"/>
      <c r="O9" s="362"/>
      <c r="P9" s="362"/>
      <c r="Q9" s="363"/>
      <c r="R9" s="363"/>
      <c r="S9" s="361"/>
      <c r="T9" s="362"/>
      <c r="U9" s="363"/>
      <c r="V9" s="364"/>
    </row>
    <row r="10" spans="1:23" ht="5.0999999999999996" customHeight="1" x14ac:dyDescent="0.25">
      <c r="A10" s="248"/>
      <c r="B10" s="122"/>
      <c r="C10" s="250"/>
      <c r="D10" s="204"/>
      <c r="E10" s="178"/>
      <c r="F10" s="179"/>
      <c r="G10" s="179"/>
      <c r="H10" s="179"/>
      <c r="I10" s="179"/>
      <c r="J10" s="179"/>
      <c r="K10" s="179"/>
      <c r="L10" s="179"/>
      <c r="M10" s="180"/>
      <c r="N10" s="178"/>
      <c r="O10" s="179"/>
      <c r="P10" s="179"/>
      <c r="Q10" s="179"/>
      <c r="R10" s="179"/>
      <c r="S10" s="178"/>
      <c r="T10" s="179"/>
      <c r="U10" s="179"/>
      <c r="V10" s="180"/>
    </row>
    <row r="11" spans="1:23" x14ac:dyDescent="0.25">
      <c r="A11" s="10" t="s">
        <v>12</v>
      </c>
      <c r="B11" s="354" t="s">
        <v>385</v>
      </c>
      <c r="C11" s="360"/>
      <c r="D11" s="201">
        <f>SUM(E11:V11)</f>
        <v>0</v>
      </c>
      <c r="E11" s="158"/>
      <c r="F11" s="374"/>
      <c r="G11" s="159"/>
      <c r="H11" s="159"/>
      <c r="I11" s="159"/>
      <c r="J11" s="159"/>
      <c r="K11" s="159"/>
      <c r="L11" s="348"/>
      <c r="M11" s="160" t="s">
        <v>57</v>
      </c>
      <c r="N11" s="161"/>
      <c r="O11" s="162"/>
      <c r="P11" s="162"/>
      <c r="Q11" s="332"/>
      <c r="R11" s="332"/>
      <c r="S11" s="163"/>
      <c r="T11" s="164"/>
      <c r="U11" s="338"/>
      <c r="V11" s="165"/>
    </row>
    <row r="12" spans="1:23" ht="15.95" customHeight="1" x14ac:dyDescent="0.25">
      <c r="A12" s="10"/>
      <c r="B12" s="38" t="s">
        <v>53</v>
      </c>
      <c r="C12" s="360"/>
      <c r="D12" s="201">
        <f>SUM(E12:V12)</f>
        <v>0</v>
      </c>
      <c r="E12" s="166"/>
      <c r="F12" s="375"/>
      <c r="G12" s="167"/>
      <c r="H12" s="167"/>
      <c r="I12" s="167"/>
      <c r="J12" s="167"/>
      <c r="K12" s="167"/>
      <c r="L12" s="193"/>
      <c r="M12" s="168"/>
      <c r="N12" s="169"/>
      <c r="O12" s="170"/>
      <c r="P12" s="170"/>
      <c r="Q12" s="333"/>
      <c r="R12" s="333"/>
      <c r="S12" s="353"/>
      <c r="T12" s="175"/>
      <c r="U12" s="338"/>
      <c r="V12" s="172"/>
    </row>
    <row r="13" spans="1:23" ht="15.95" customHeight="1" x14ac:dyDescent="0.25">
      <c r="A13" s="10"/>
      <c r="B13" s="38" t="s">
        <v>22</v>
      </c>
      <c r="C13" s="360"/>
      <c r="D13" s="201">
        <f>SUM(E13:V13)</f>
        <v>0</v>
      </c>
      <c r="E13" s="166"/>
      <c r="F13" s="375"/>
      <c r="G13" s="167"/>
      <c r="H13" s="167"/>
      <c r="I13" s="167"/>
      <c r="J13" s="167"/>
      <c r="K13" s="167"/>
      <c r="L13" s="193"/>
      <c r="M13" s="168"/>
      <c r="N13" s="169"/>
      <c r="O13" s="170"/>
      <c r="P13" s="170"/>
      <c r="Q13" s="333"/>
      <c r="R13" s="333"/>
      <c r="S13" s="171"/>
      <c r="T13" s="173"/>
      <c r="U13" s="338"/>
      <c r="V13" s="172"/>
    </row>
    <row r="14" spans="1:23" ht="15.95" customHeight="1" x14ac:dyDescent="0.25">
      <c r="A14" s="10"/>
      <c r="B14" s="38" t="s">
        <v>21</v>
      </c>
      <c r="C14" s="360"/>
      <c r="D14" s="201">
        <f>SUM(E14:V14)</f>
        <v>0</v>
      </c>
      <c r="E14" s="166"/>
      <c r="F14" s="375"/>
      <c r="G14" s="167"/>
      <c r="H14" s="167"/>
      <c r="I14" s="167"/>
      <c r="J14" s="167"/>
      <c r="K14" s="167"/>
      <c r="L14" s="193"/>
      <c r="M14" s="168"/>
      <c r="N14" s="169"/>
      <c r="O14" s="170"/>
      <c r="P14" s="170"/>
      <c r="Q14" s="333"/>
      <c r="R14" s="333"/>
      <c r="S14" s="174"/>
      <c r="T14" s="175"/>
      <c r="U14" s="338"/>
      <c r="V14" s="172"/>
    </row>
    <row r="15" spans="1:23" ht="15.95" customHeight="1" x14ac:dyDescent="0.25">
      <c r="A15" s="10"/>
      <c r="B15" s="17" t="s">
        <v>36</v>
      </c>
      <c r="C15" s="100"/>
      <c r="D15" s="202">
        <f>SUM(E15:V15)</f>
        <v>0</v>
      </c>
      <c r="E15" s="142">
        <f t="shared" ref="E15:V15" si="0">SUM(E11:E14)</f>
        <v>0</v>
      </c>
      <c r="F15" s="142">
        <f t="shared" si="0"/>
        <v>0</v>
      </c>
      <c r="G15" s="176">
        <f t="shared" si="0"/>
        <v>0</v>
      </c>
      <c r="H15" s="176">
        <f t="shared" si="0"/>
        <v>0</v>
      </c>
      <c r="I15" s="176">
        <f t="shared" si="0"/>
        <v>0</v>
      </c>
      <c r="J15" s="176">
        <f t="shared" si="0"/>
        <v>0</v>
      </c>
      <c r="K15" s="176">
        <f t="shared" si="0"/>
        <v>0</v>
      </c>
      <c r="L15" s="176">
        <f t="shared" si="0"/>
        <v>0</v>
      </c>
      <c r="M15" s="177">
        <f t="shared" si="0"/>
        <v>0</v>
      </c>
      <c r="N15" s="142">
        <f t="shared" si="0"/>
        <v>0</v>
      </c>
      <c r="O15" s="176">
        <f t="shared" si="0"/>
        <v>0</v>
      </c>
      <c r="P15" s="176">
        <f t="shared" si="0"/>
        <v>0</v>
      </c>
      <c r="Q15" s="176">
        <f t="shared" si="0"/>
        <v>0</v>
      </c>
      <c r="R15" s="176">
        <f t="shared" si="0"/>
        <v>0</v>
      </c>
      <c r="S15" s="142">
        <f t="shared" si="0"/>
        <v>0</v>
      </c>
      <c r="T15" s="176">
        <f t="shared" si="0"/>
        <v>0</v>
      </c>
      <c r="U15" s="176">
        <f t="shared" si="0"/>
        <v>0</v>
      </c>
      <c r="V15" s="177">
        <f t="shared" si="0"/>
        <v>0</v>
      </c>
    </row>
    <row r="16" spans="1:23" ht="5.0999999999999996" customHeight="1" x14ac:dyDescent="0.25">
      <c r="A16" s="130"/>
      <c r="B16" s="122"/>
      <c r="C16" s="138"/>
      <c r="D16" s="203"/>
      <c r="E16" s="178">
        <v>0</v>
      </c>
      <c r="F16" s="179"/>
      <c r="G16" s="179"/>
      <c r="H16" s="179"/>
      <c r="I16" s="179"/>
      <c r="J16" s="179"/>
      <c r="K16" s="179"/>
      <c r="L16" s="179"/>
      <c r="M16" s="180"/>
      <c r="N16" s="178"/>
      <c r="O16" s="179"/>
      <c r="P16" s="179"/>
      <c r="Q16" s="179"/>
      <c r="R16" s="179"/>
      <c r="S16" s="178"/>
      <c r="T16" s="179"/>
      <c r="U16" s="179"/>
      <c r="V16" s="180"/>
    </row>
    <row r="17" spans="1:22" ht="15.95" customHeight="1" x14ac:dyDescent="0.25">
      <c r="A17" s="27" t="s">
        <v>13</v>
      </c>
      <c r="B17" s="293" t="s">
        <v>88</v>
      </c>
      <c r="C17" s="64"/>
      <c r="D17" s="202">
        <f>SUM(E17:V17)</f>
        <v>0</v>
      </c>
      <c r="E17" s="145"/>
      <c r="F17" s="372"/>
      <c r="G17" s="181"/>
      <c r="H17" s="181"/>
      <c r="I17" s="181"/>
      <c r="J17" s="181"/>
      <c r="K17" s="181"/>
      <c r="L17" s="349"/>
      <c r="M17" s="182"/>
      <c r="N17" s="183"/>
      <c r="O17" s="184"/>
      <c r="P17" s="184"/>
      <c r="Q17" s="379"/>
      <c r="R17" s="334"/>
      <c r="S17" s="185"/>
      <c r="T17" s="186"/>
      <c r="U17" s="340"/>
      <c r="V17" s="187"/>
    </row>
    <row r="18" spans="1:22" ht="5.0999999999999996" customHeight="1" x14ac:dyDescent="0.25">
      <c r="A18" s="130"/>
      <c r="B18" s="122"/>
      <c r="C18" s="138"/>
      <c r="D18" s="203"/>
      <c r="E18" s="178"/>
      <c r="F18" s="179"/>
      <c r="G18" s="179"/>
      <c r="H18" s="179"/>
      <c r="I18" s="179"/>
      <c r="J18" s="179"/>
      <c r="K18" s="179"/>
      <c r="L18" s="179"/>
      <c r="M18" s="180"/>
      <c r="N18" s="178"/>
      <c r="O18" s="179"/>
      <c r="P18" s="179"/>
      <c r="Q18" s="179"/>
      <c r="R18" s="179"/>
      <c r="S18" s="178"/>
      <c r="T18" s="179"/>
      <c r="U18" s="179"/>
      <c r="V18" s="180"/>
    </row>
    <row r="19" spans="1:22" ht="15.95" customHeight="1" x14ac:dyDescent="0.25">
      <c r="A19" s="10" t="s">
        <v>37</v>
      </c>
      <c r="B19" s="38" t="s">
        <v>1</v>
      </c>
      <c r="C19" s="139"/>
      <c r="D19" s="201">
        <f>SUM(E19:V19)</f>
        <v>0</v>
      </c>
      <c r="E19" s="166"/>
      <c r="F19" s="375"/>
      <c r="G19" s="167"/>
      <c r="H19" s="167"/>
      <c r="I19" s="167"/>
      <c r="J19" s="167"/>
      <c r="K19" s="167"/>
      <c r="L19" s="193"/>
      <c r="M19" s="168"/>
      <c r="N19" s="169"/>
      <c r="O19" s="170"/>
      <c r="P19" s="170"/>
      <c r="Q19" s="333"/>
      <c r="R19" s="333"/>
      <c r="S19" s="174"/>
      <c r="T19" s="173"/>
      <c r="U19" s="339"/>
      <c r="V19" s="172"/>
    </row>
    <row r="20" spans="1:22" ht="15.95" customHeight="1" x14ac:dyDescent="0.25">
      <c r="A20" s="10"/>
      <c r="B20" s="38" t="s">
        <v>23</v>
      </c>
      <c r="C20" s="139"/>
      <c r="D20" s="201">
        <f>SUM(E20:V20)</f>
        <v>0</v>
      </c>
      <c r="E20" s="166"/>
      <c r="F20" s="375"/>
      <c r="G20" s="167"/>
      <c r="H20" s="188"/>
      <c r="I20" s="188"/>
      <c r="J20" s="188"/>
      <c r="K20" s="188"/>
      <c r="L20" s="350"/>
      <c r="M20" s="168"/>
      <c r="N20" s="189"/>
      <c r="O20" s="190"/>
      <c r="P20" s="190"/>
      <c r="Q20" s="335"/>
      <c r="R20" s="335"/>
      <c r="S20" s="191"/>
      <c r="T20" s="192"/>
      <c r="U20" s="341"/>
      <c r="V20" s="172"/>
    </row>
    <row r="21" spans="1:22" ht="15.95" customHeight="1" x14ac:dyDescent="0.25">
      <c r="A21" s="10"/>
      <c r="B21" s="39" t="s">
        <v>29</v>
      </c>
      <c r="C21" s="139"/>
      <c r="D21" s="201">
        <f>SUM(E21:V21)</f>
        <v>0</v>
      </c>
      <c r="E21" s="166"/>
      <c r="F21" s="376"/>
      <c r="G21" s="193"/>
      <c r="H21" s="194"/>
      <c r="I21" s="195"/>
      <c r="J21" s="196"/>
      <c r="K21" s="197"/>
      <c r="L21" s="351"/>
      <c r="M21" s="198"/>
      <c r="N21" s="169"/>
      <c r="O21" s="170"/>
      <c r="P21" s="170"/>
      <c r="Q21" s="333"/>
      <c r="R21" s="333"/>
      <c r="S21" s="174"/>
      <c r="T21" s="173"/>
      <c r="U21" s="339"/>
      <c r="V21" s="172"/>
    </row>
    <row r="22" spans="1:22" ht="15.95" customHeight="1" x14ac:dyDescent="0.25">
      <c r="A22" s="10"/>
      <c r="B22" s="38" t="s">
        <v>44</v>
      </c>
      <c r="C22" s="139"/>
      <c r="D22" s="201">
        <f>SUM(E22:V22)</f>
        <v>0</v>
      </c>
      <c r="E22" s="267"/>
      <c r="F22" s="377"/>
      <c r="G22" s="188"/>
      <c r="H22" s="188"/>
      <c r="I22" s="181"/>
      <c r="J22" s="181"/>
      <c r="K22" s="188"/>
      <c r="L22" s="350"/>
      <c r="M22" s="268"/>
      <c r="N22" s="189"/>
      <c r="O22" s="190"/>
      <c r="P22" s="190"/>
      <c r="Q22" s="335"/>
      <c r="R22" s="335"/>
      <c r="S22" s="191"/>
      <c r="T22" s="192"/>
      <c r="U22" s="341"/>
      <c r="V22" s="269"/>
    </row>
    <row r="23" spans="1:22" ht="15.95" customHeight="1" x14ac:dyDescent="0.25">
      <c r="A23" s="10"/>
      <c r="B23" s="17" t="s">
        <v>35</v>
      </c>
      <c r="C23" s="64"/>
      <c r="D23" s="202">
        <f>SUM(E23:V23)</f>
        <v>0</v>
      </c>
      <c r="E23" s="142" t="str">
        <f>IF(E15&gt;0,SUM(E19:E22)," ")</f>
        <v xml:space="preserve"> </v>
      </c>
      <c r="F23" s="142" t="str">
        <f>IF(F15&gt;0,SUM(F19:F22)," ")</f>
        <v xml:space="preserve"> </v>
      </c>
      <c r="G23" s="176" t="str">
        <f t="shared" ref="G23:V23" si="1">IF(G15&gt;0,SUM(G19:G22)," ")</f>
        <v xml:space="preserve"> </v>
      </c>
      <c r="H23" s="176" t="str">
        <f t="shared" si="1"/>
        <v xml:space="preserve"> </v>
      </c>
      <c r="I23" s="176" t="str">
        <f t="shared" si="1"/>
        <v xml:space="preserve"> </v>
      </c>
      <c r="J23" s="176" t="str">
        <f t="shared" si="1"/>
        <v xml:space="preserve"> </v>
      </c>
      <c r="K23" s="176" t="str">
        <f t="shared" si="1"/>
        <v xml:space="preserve"> </v>
      </c>
      <c r="L23" s="176" t="str">
        <f t="shared" ref="L23" si="2">IF(L15&gt;0,SUM(L19:L22)," ")</f>
        <v xml:space="preserve"> </v>
      </c>
      <c r="M23" s="177" t="str">
        <f t="shared" si="1"/>
        <v xml:space="preserve"> </v>
      </c>
      <c r="N23" s="142" t="str">
        <f t="shared" si="1"/>
        <v xml:space="preserve"> </v>
      </c>
      <c r="O23" s="176" t="str">
        <f t="shared" si="1"/>
        <v xml:space="preserve"> </v>
      </c>
      <c r="P23" s="176" t="str">
        <f t="shared" si="1"/>
        <v xml:space="preserve"> </v>
      </c>
      <c r="Q23" s="176" t="str">
        <f t="shared" si="1"/>
        <v xml:space="preserve"> </v>
      </c>
      <c r="R23" s="176" t="str">
        <f t="shared" si="1"/>
        <v xml:space="preserve"> </v>
      </c>
      <c r="S23" s="176" t="str">
        <f t="shared" ref="S23" si="3">IF(S15&gt;0,SUM(S19:S22)," ")</f>
        <v xml:space="preserve"> </v>
      </c>
      <c r="T23" s="176" t="str">
        <f t="shared" ref="T23" si="4">IF(T15&gt;0,SUM(T19:T22)," ")</f>
        <v xml:space="preserve"> </v>
      </c>
      <c r="U23" s="176" t="str">
        <f t="shared" si="1"/>
        <v xml:space="preserve"> </v>
      </c>
      <c r="V23" s="177" t="str">
        <f t="shared" si="1"/>
        <v xml:space="preserve"> </v>
      </c>
    </row>
    <row r="24" spans="1:22" ht="5.0999999999999996" customHeight="1" x14ac:dyDescent="0.25">
      <c r="A24" s="130"/>
      <c r="B24" s="122"/>
      <c r="C24" s="138"/>
      <c r="D24" s="203"/>
      <c r="E24" s="270"/>
      <c r="F24" s="271"/>
      <c r="G24" s="271"/>
      <c r="H24" s="271"/>
      <c r="I24" s="271"/>
      <c r="J24" s="271"/>
      <c r="K24" s="271"/>
      <c r="L24" s="271"/>
      <c r="M24" s="272"/>
      <c r="N24" s="270"/>
      <c r="O24" s="271"/>
      <c r="P24" s="271"/>
      <c r="Q24" s="271"/>
      <c r="R24" s="271"/>
      <c r="S24" s="271"/>
      <c r="T24" s="271"/>
      <c r="U24" s="271"/>
      <c r="V24" s="272"/>
    </row>
    <row r="25" spans="1:22" ht="15.95" customHeight="1" x14ac:dyDescent="0.25">
      <c r="A25" s="27" t="s">
        <v>14</v>
      </c>
      <c r="B25" s="18" t="s">
        <v>89</v>
      </c>
      <c r="C25" s="64"/>
      <c r="D25" s="296">
        <f>SUM(E25:V25)</f>
        <v>0</v>
      </c>
      <c r="E25" s="145"/>
      <c r="F25" s="372"/>
      <c r="G25" s="181"/>
      <c r="H25" s="181"/>
      <c r="I25" s="181"/>
      <c r="J25" s="181"/>
      <c r="K25" s="181"/>
      <c r="L25" s="181"/>
      <c r="M25" s="182"/>
      <c r="N25" s="183"/>
      <c r="O25" s="184"/>
      <c r="P25" s="184"/>
      <c r="Q25" s="379"/>
      <c r="R25" s="334"/>
      <c r="S25" s="334"/>
      <c r="T25" s="340"/>
      <c r="U25" s="340"/>
      <c r="V25" s="187"/>
    </row>
    <row r="26" spans="1:22" ht="5.0999999999999996" customHeight="1" x14ac:dyDescent="0.25">
      <c r="A26" s="130"/>
      <c r="B26" s="122"/>
      <c r="C26" s="138"/>
      <c r="D26" s="203"/>
      <c r="E26" s="153"/>
      <c r="F26" s="336"/>
      <c r="G26" s="273"/>
      <c r="H26" s="273"/>
      <c r="I26" s="273"/>
      <c r="J26" s="273"/>
      <c r="K26" s="273"/>
      <c r="L26" s="273"/>
      <c r="M26" s="274"/>
      <c r="N26" s="153"/>
      <c r="O26" s="273"/>
      <c r="P26" s="273"/>
      <c r="Q26" s="336"/>
      <c r="R26" s="336"/>
      <c r="S26" s="336"/>
      <c r="T26" s="336"/>
      <c r="U26" s="336"/>
      <c r="V26" s="274"/>
    </row>
    <row r="27" spans="1:22" ht="15.95" customHeight="1" x14ac:dyDescent="0.25">
      <c r="A27" s="25"/>
      <c r="B27" s="17" t="s">
        <v>55</v>
      </c>
      <c r="C27" s="65"/>
      <c r="D27" s="202">
        <f>SUM(E27:V27)</f>
        <v>0</v>
      </c>
      <c r="E27" s="266" t="str">
        <f>IF(E15&gt;0,SUM(E15+E17+E23+E25)," ")</f>
        <v xml:space="preserve"> </v>
      </c>
      <c r="F27" s="266" t="str">
        <f>IF(F15&gt;0,SUM(F15+F17+F23+F25)," ")</f>
        <v xml:space="preserve"> </v>
      </c>
      <c r="G27" s="275" t="str">
        <f t="shared" ref="G27:V27" si="5">IF(G15&gt;0,SUM(G15+G17+G23+G25)," ")</f>
        <v xml:space="preserve"> </v>
      </c>
      <c r="H27" s="275" t="str">
        <f t="shared" si="5"/>
        <v xml:space="preserve"> </v>
      </c>
      <c r="I27" s="275" t="str">
        <f t="shared" si="5"/>
        <v xml:space="preserve"> </v>
      </c>
      <c r="J27" s="275" t="str">
        <f t="shared" si="5"/>
        <v xml:space="preserve"> </v>
      </c>
      <c r="K27" s="275" t="str">
        <f t="shared" si="5"/>
        <v xml:space="preserve"> </v>
      </c>
      <c r="L27" s="275" t="str">
        <f t="shared" ref="L27" si="6">IF(L15&gt;0,SUM(L15+L17+L23+L25)," ")</f>
        <v xml:space="preserve"> </v>
      </c>
      <c r="M27" s="289" t="str">
        <f t="shared" si="5"/>
        <v xml:space="preserve"> </v>
      </c>
      <c r="N27" s="266" t="str">
        <f t="shared" si="5"/>
        <v xml:space="preserve"> </v>
      </c>
      <c r="O27" s="275" t="str">
        <f t="shared" si="5"/>
        <v xml:space="preserve"> </v>
      </c>
      <c r="P27" s="275" t="str">
        <f t="shared" si="5"/>
        <v xml:space="preserve"> </v>
      </c>
      <c r="Q27" s="275" t="str">
        <f t="shared" si="5"/>
        <v xml:space="preserve"> </v>
      </c>
      <c r="R27" s="275" t="str">
        <f t="shared" si="5"/>
        <v xml:space="preserve"> </v>
      </c>
      <c r="S27" s="275" t="str">
        <f t="shared" ref="S27" si="7">IF(S15&gt;0,SUM(S15+S17+S23+S25)," ")</f>
        <v xml:space="preserve"> </v>
      </c>
      <c r="T27" s="275" t="str">
        <f t="shared" ref="T27" si="8">IF(T15&gt;0,SUM(T15+T17+T23+T25)," ")</f>
        <v xml:space="preserve"> </v>
      </c>
      <c r="U27" s="275" t="str">
        <f t="shared" si="5"/>
        <v xml:space="preserve"> </v>
      </c>
      <c r="V27" s="289" t="str">
        <f t="shared" si="5"/>
        <v xml:space="preserve"> </v>
      </c>
    </row>
    <row r="28" spans="1:22" ht="5.0999999999999996" customHeight="1" x14ac:dyDescent="0.25">
      <c r="A28" s="132"/>
      <c r="B28" s="128"/>
      <c r="C28" s="138"/>
      <c r="D28" s="204"/>
      <c r="E28" s="270"/>
      <c r="F28" s="271"/>
      <c r="G28" s="271"/>
      <c r="H28" s="271"/>
      <c r="I28" s="271"/>
      <c r="J28" s="271"/>
      <c r="K28" s="271"/>
      <c r="L28" s="271"/>
      <c r="M28" s="272"/>
      <c r="N28" s="270"/>
      <c r="O28" s="271"/>
      <c r="P28" s="271"/>
      <c r="Q28" s="271"/>
      <c r="R28" s="271"/>
      <c r="S28" s="271"/>
      <c r="T28" s="271"/>
      <c r="U28" s="271"/>
      <c r="V28" s="272"/>
    </row>
    <row r="29" spans="1:22" ht="15.95" customHeight="1" x14ac:dyDescent="0.25">
      <c r="A29" s="10" t="s">
        <v>64</v>
      </c>
      <c r="C29" s="65"/>
      <c r="D29" s="202">
        <f>SUM(E29:V29)</f>
        <v>0</v>
      </c>
      <c r="E29" s="145"/>
      <c r="F29" s="372"/>
      <c r="G29" s="181"/>
      <c r="H29" s="181"/>
      <c r="I29" s="181"/>
      <c r="J29" s="181"/>
      <c r="K29" s="181"/>
      <c r="L29" s="181"/>
      <c r="M29" s="182"/>
      <c r="N29" s="183"/>
      <c r="O29" s="184"/>
      <c r="P29" s="184"/>
      <c r="Q29" s="379"/>
      <c r="R29" s="334"/>
      <c r="S29" s="334"/>
      <c r="T29" s="340"/>
      <c r="U29" s="340"/>
      <c r="V29" s="187"/>
    </row>
    <row r="30" spans="1:22" ht="5.0999999999999996" customHeight="1" x14ac:dyDescent="0.25">
      <c r="A30" s="132"/>
      <c r="B30" s="129"/>
      <c r="C30" s="138"/>
      <c r="D30" s="204"/>
      <c r="E30" s="153"/>
      <c r="F30" s="336"/>
      <c r="G30" s="273"/>
      <c r="H30" s="273"/>
      <c r="I30" s="273"/>
      <c r="J30" s="273"/>
      <c r="K30" s="273"/>
      <c r="L30" s="273"/>
      <c r="M30" s="274"/>
      <c r="N30" s="153"/>
      <c r="O30" s="273"/>
      <c r="P30" s="273"/>
      <c r="Q30" s="336"/>
      <c r="R30" s="336"/>
      <c r="S30" s="336"/>
      <c r="T30" s="336"/>
      <c r="U30" s="336"/>
      <c r="V30" s="274"/>
    </row>
    <row r="31" spans="1:22" ht="15.95" customHeight="1" x14ac:dyDescent="0.25">
      <c r="A31" s="25"/>
      <c r="B31" s="17" t="s">
        <v>52</v>
      </c>
      <c r="C31" s="65"/>
      <c r="D31" s="202">
        <f>SUM(E31:V31)</f>
        <v>0</v>
      </c>
      <c r="E31" s="142" t="str">
        <f>IF(E15&gt;0,E27-E29," ")</f>
        <v xml:space="preserve"> </v>
      </c>
      <c r="F31" s="142" t="str">
        <f>IF(F15&gt;0,F27-F29," ")</f>
        <v xml:space="preserve"> </v>
      </c>
      <c r="G31" s="176" t="str">
        <f t="shared" ref="G31:V31" si="9">IF(G15&gt;0,G27-G29," ")</f>
        <v xml:space="preserve"> </v>
      </c>
      <c r="H31" s="176" t="str">
        <f t="shared" si="9"/>
        <v xml:space="preserve"> </v>
      </c>
      <c r="I31" s="176" t="str">
        <f t="shared" si="9"/>
        <v xml:space="preserve"> </v>
      </c>
      <c r="J31" s="176" t="str">
        <f t="shared" si="9"/>
        <v xml:space="preserve"> </v>
      </c>
      <c r="K31" s="176" t="str">
        <f t="shared" si="9"/>
        <v xml:space="preserve"> </v>
      </c>
      <c r="L31" s="176" t="str">
        <f t="shared" ref="L31" si="10">IF(L15&gt;0,L27-L29," ")</f>
        <v xml:space="preserve"> </v>
      </c>
      <c r="M31" s="177" t="str">
        <f t="shared" si="9"/>
        <v xml:space="preserve"> </v>
      </c>
      <c r="N31" s="142" t="str">
        <f t="shared" si="9"/>
        <v xml:space="preserve"> </v>
      </c>
      <c r="O31" s="176" t="str">
        <f t="shared" si="9"/>
        <v xml:space="preserve"> </v>
      </c>
      <c r="P31" s="176" t="str">
        <f t="shared" si="9"/>
        <v xml:space="preserve"> </v>
      </c>
      <c r="Q31" s="176" t="str">
        <f t="shared" si="9"/>
        <v xml:space="preserve"> </v>
      </c>
      <c r="R31" s="176" t="str">
        <f t="shared" si="9"/>
        <v xml:space="preserve"> </v>
      </c>
      <c r="S31" s="176" t="str">
        <f t="shared" ref="S31" si="11">IF(S15&gt;0,S27-S29," ")</f>
        <v xml:space="preserve"> </v>
      </c>
      <c r="T31" s="176" t="str">
        <f t="shared" ref="T31" si="12">IF(T15&gt;0,T27-T29," ")</f>
        <v xml:space="preserve"> </v>
      </c>
      <c r="U31" s="176" t="str">
        <f t="shared" si="9"/>
        <v xml:space="preserve"> </v>
      </c>
      <c r="V31" s="177" t="str">
        <f t="shared" si="9"/>
        <v xml:space="preserve"> </v>
      </c>
    </row>
    <row r="32" spans="1:22" ht="5.0999999999999996" customHeight="1" x14ac:dyDescent="0.25">
      <c r="A32" s="113"/>
      <c r="B32" s="60"/>
      <c r="C32" s="263"/>
      <c r="D32" s="264"/>
      <c r="E32" s="276"/>
      <c r="F32" s="277"/>
      <c r="G32" s="277"/>
      <c r="H32" s="277"/>
      <c r="I32" s="277"/>
      <c r="J32" s="277"/>
      <c r="K32" s="277"/>
      <c r="L32" s="277"/>
      <c r="M32" s="278"/>
      <c r="N32" s="276"/>
      <c r="O32" s="277"/>
      <c r="P32" s="277"/>
      <c r="Q32" s="277"/>
      <c r="R32" s="277"/>
      <c r="S32" s="277"/>
      <c r="T32" s="277"/>
      <c r="U32" s="277"/>
      <c r="V32" s="278"/>
    </row>
    <row r="33" spans="1:22" ht="15.95" customHeight="1" x14ac:dyDescent="0.25">
      <c r="A33" s="10" t="s">
        <v>40</v>
      </c>
      <c r="B33" s="59" t="s">
        <v>56</v>
      </c>
      <c r="C33" s="356"/>
      <c r="D33" s="201">
        <f t="shared" ref="D33:D38" si="13">SUM(E33:V33)</f>
        <v>0</v>
      </c>
      <c r="E33" s="166"/>
      <c r="F33" s="375"/>
      <c r="G33" s="167"/>
      <c r="H33" s="167"/>
      <c r="I33" s="167"/>
      <c r="J33" s="167"/>
      <c r="K33" s="167"/>
      <c r="L33" s="167"/>
      <c r="M33" s="168"/>
      <c r="N33" s="169"/>
      <c r="O33" s="170"/>
      <c r="P33" s="170"/>
      <c r="Q33" s="333"/>
      <c r="R33" s="333"/>
      <c r="S33" s="333"/>
      <c r="T33" s="339"/>
      <c r="U33" s="339"/>
      <c r="V33" s="172"/>
    </row>
    <row r="34" spans="1:22" ht="42.75" customHeight="1" x14ac:dyDescent="0.25">
      <c r="A34" s="25"/>
      <c r="B34" s="243" t="s">
        <v>63</v>
      </c>
      <c r="C34" s="140"/>
      <c r="D34" s="201">
        <f t="shared" si="13"/>
        <v>0</v>
      </c>
      <c r="E34" s="267"/>
      <c r="F34" s="377"/>
      <c r="G34" s="188"/>
      <c r="H34" s="188"/>
      <c r="I34" s="188"/>
      <c r="J34" s="188"/>
      <c r="K34" s="188"/>
      <c r="L34" s="188"/>
      <c r="M34" s="268"/>
      <c r="N34" s="189"/>
      <c r="O34" s="190"/>
      <c r="P34" s="190"/>
      <c r="Q34" s="335"/>
      <c r="R34" s="335"/>
      <c r="S34" s="335"/>
      <c r="T34" s="341"/>
      <c r="U34" s="341"/>
      <c r="V34" s="269"/>
    </row>
    <row r="35" spans="1:22" ht="42.75" customHeight="1" x14ac:dyDescent="0.25">
      <c r="A35" s="25"/>
      <c r="B35" s="357" t="s">
        <v>345</v>
      </c>
      <c r="C35" s="140"/>
      <c r="D35" s="201">
        <f t="shared" si="13"/>
        <v>0</v>
      </c>
      <c r="E35" s="267"/>
      <c r="F35" s="377"/>
      <c r="G35" s="188"/>
      <c r="H35" s="188"/>
      <c r="I35" s="188"/>
      <c r="J35" s="188"/>
      <c r="K35" s="188"/>
      <c r="L35" s="188"/>
      <c r="M35" s="268"/>
      <c r="N35" s="189"/>
      <c r="O35" s="190"/>
      <c r="P35" s="190"/>
      <c r="Q35" s="335"/>
      <c r="R35" s="335"/>
      <c r="S35" s="335"/>
      <c r="T35" s="341"/>
      <c r="U35" s="341"/>
      <c r="V35" s="269"/>
    </row>
    <row r="36" spans="1:22" ht="42.75" customHeight="1" x14ac:dyDescent="0.25">
      <c r="A36" s="25"/>
      <c r="B36" s="357" t="s">
        <v>346</v>
      </c>
      <c r="C36" s="140"/>
      <c r="D36" s="201">
        <f t="shared" si="13"/>
        <v>0</v>
      </c>
      <c r="E36" s="267"/>
      <c r="F36" s="377"/>
      <c r="G36" s="188"/>
      <c r="H36" s="188"/>
      <c r="I36" s="188"/>
      <c r="J36" s="188"/>
      <c r="K36" s="188"/>
      <c r="L36" s="188"/>
      <c r="M36" s="268"/>
      <c r="N36" s="189"/>
      <c r="O36" s="190"/>
      <c r="P36" s="190"/>
      <c r="Q36" s="335"/>
      <c r="R36" s="335"/>
      <c r="S36" s="335"/>
      <c r="T36" s="341"/>
      <c r="U36" s="341"/>
      <c r="V36" s="269"/>
    </row>
    <row r="37" spans="1:22" ht="42.75" customHeight="1" x14ac:dyDescent="0.25">
      <c r="A37" s="25"/>
      <c r="B37" s="357" t="s">
        <v>347</v>
      </c>
      <c r="C37" s="140"/>
      <c r="D37" s="201">
        <f t="shared" si="13"/>
        <v>0</v>
      </c>
      <c r="E37" s="267"/>
      <c r="F37" s="377"/>
      <c r="G37" s="188"/>
      <c r="H37" s="188"/>
      <c r="I37" s="188"/>
      <c r="J37" s="188"/>
      <c r="K37" s="188"/>
      <c r="L37" s="188"/>
      <c r="M37" s="268"/>
      <c r="N37" s="189"/>
      <c r="O37" s="190"/>
      <c r="P37" s="190"/>
      <c r="Q37" s="335"/>
      <c r="R37" s="335"/>
      <c r="S37" s="335"/>
      <c r="T37" s="341"/>
      <c r="U37" s="341"/>
      <c r="V37" s="269"/>
    </row>
    <row r="38" spans="1:22" ht="15.95" customHeight="1" x14ac:dyDescent="0.25">
      <c r="A38" s="25"/>
      <c r="B38" s="17" t="s">
        <v>17</v>
      </c>
      <c r="C38" s="65"/>
      <c r="D38" s="202">
        <f t="shared" si="13"/>
        <v>0</v>
      </c>
      <c r="E38" s="142" t="str">
        <f>IF(E15&gt;0,(SUM(E33:E37))," ")</f>
        <v xml:space="preserve"> </v>
      </c>
      <c r="F38" s="142" t="str">
        <f>IF(F15&gt;0,(SUM(F33:F37))," ")</f>
        <v xml:space="preserve"> </v>
      </c>
      <c r="G38" s="142" t="str">
        <f t="shared" ref="G38:V38" si="14">IF(G15&gt;0,(SUM(G33:G37))," ")</f>
        <v xml:space="preserve"> </v>
      </c>
      <c r="H38" s="142" t="str">
        <f t="shared" si="14"/>
        <v xml:space="preserve"> </v>
      </c>
      <c r="I38" s="142" t="str">
        <f t="shared" si="14"/>
        <v xml:space="preserve"> </v>
      </c>
      <c r="J38" s="142" t="str">
        <f t="shared" si="14"/>
        <v xml:space="preserve"> </v>
      </c>
      <c r="K38" s="142" t="str">
        <f t="shared" si="14"/>
        <v xml:space="preserve"> </v>
      </c>
      <c r="L38" s="142" t="str">
        <f t="shared" si="14"/>
        <v xml:space="preserve"> </v>
      </c>
      <c r="M38" s="142" t="str">
        <f t="shared" si="14"/>
        <v xml:space="preserve"> </v>
      </c>
      <c r="N38" s="142" t="str">
        <f t="shared" si="14"/>
        <v xml:space="preserve"> </v>
      </c>
      <c r="O38" s="142" t="str">
        <f t="shared" si="14"/>
        <v xml:space="preserve"> </v>
      </c>
      <c r="P38" s="142" t="str">
        <f t="shared" si="14"/>
        <v xml:space="preserve"> </v>
      </c>
      <c r="Q38" s="142" t="str">
        <f t="shared" si="14"/>
        <v xml:space="preserve"> </v>
      </c>
      <c r="R38" s="142" t="str">
        <f t="shared" si="14"/>
        <v xml:space="preserve"> </v>
      </c>
      <c r="S38" s="142" t="str">
        <f t="shared" si="14"/>
        <v xml:space="preserve"> </v>
      </c>
      <c r="T38" s="142" t="str">
        <f t="shared" si="14"/>
        <v xml:space="preserve"> </v>
      </c>
      <c r="U38" s="142" t="str">
        <f t="shared" si="14"/>
        <v xml:space="preserve"> </v>
      </c>
      <c r="V38" s="142" t="str">
        <f t="shared" si="14"/>
        <v xml:space="preserve"> </v>
      </c>
    </row>
    <row r="39" spans="1:22" ht="5.0999999999999996" customHeight="1" x14ac:dyDescent="0.25">
      <c r="A39" s="133"/>
      <c r="B39" s="122"/>
      <c r="C39" s="138"/>
      <c r="D39" s="203"/>
      <c r="E39" s="171"/>
      <c r="F39" s="279"/>
      <c r="G39" s="279"/>
      <c r="H39" s="279"/>
      <c r="I39" s="279"/>
      <c r="J39" s="279"/>
      <c r="K39" s="279"/>
      <c r="L39" s="279"/>
      <c r="M39" s="280"/>
      <c r="N39" s="171"/>
      <c r="O39" s="279"/>
      <c r="P39" s="279"/>
      <c r="Q39" s="279"/>
      <c r="R39" s="279"/>
      <c r="S39" s="279"/>
      <c r="T39" s="279"/>
      <c r="U39" s="279"/>
      <c r="V39" s="280"/>
    </row>
    <row r="40" spans="1:22" s="61" customFormat="1" ht="15.95" customHeight="1" x14ac:dyDescent="0.25">
      <c r="A40" s="43"/>
      <c r="B40" s="120" t="s">
        <v>49</v>
      </c>
      <c r="C40" s="76"/>
      <c r="D40" s="202">
        <f>SUM(E40:V40)</f>
        <v>0</v>
      </c>
      <c r="E40" s="142" t="str">
        <f>IF(E15&gt;0,E38-E27," ")</f>
        <v xml:space="preserve"> </v>
      </c>
      <c r="F40" s="142" t="str">
        <f>IF(F15&gt;0,F38-F27," ")</f>
        <v xml:space="preserve"> </v>
      </c>
      <c r="G40" s="176" t="str">
        <f t="shared" ref="G40:V40" si="15">IF(G15&gt;0,G38-G27," ")</f>
        <v xml:space="preserve"> </v>
      </c>
      <c r="H40" s="176" t="str">
        <f t="shared" si="15"/>
        <v xml:space="preserve"> </v>
      </c>
      <c r="I40" s="176" t="str">
        <f t="shared" si="15"/>
        <v xml:space="preserve"> </v>
      </c>
      <c r="J40" s="176" t="str">
        <f t="shared" si="15"/>
        <v xml:space="preserve"> </v>
      </c>
      <c r="K40" s="176" t="str">
        <f t="shared" si="15"/>
        <v xml:space="preserve"> </v>
      </c>
      <c r="L40" s="176" t="str">
        <f t="shared" ref="L40" si="16">IF(L15&gt;0,L38-L27," ")</f>
        <v xml:space="preserve"> </v>
      </c>
      <c r="M40" s="177" t="str">
        <f t="shared" si="15"/>
        <v xml:space="preserve"> </v>
      </c>
      <c r="N40" s="142" t="str">
        <f t="shared" si="15"/>
        <v xml:space="preserve"> </v>
      </c>
      <c r="O40" s="176" t="str">
        <f t="shared" si="15"/>
        <v xml:space="preserve"> </v>
      </c>
      <c r="P40" s="176" t="str">
        <f t="shared" si="15"/>
        <v xml:space="preserve"> </v>
      </c>
      <c r="Q40" s="176" t="str">
        <f t="shared" si="15"/>
        <v xml:space="preserve"> </v>
      </c>
      <c r="R40" s="176" t="str">
        <f t="shared" ref="R40:S40" si="17">IF(R15&gt;0,R38-R27," ")</f>
        <v xml:space="preserve"> </v>
      </c>
      <c r="S40" s="176" t="str">
        <f t="shared" si="17"/>
        <v xml:space="preserve"> </v>
      </c>
      <c r="T40" s="176" t="str">
        <f t="shared" ref="T40:U40" si="18">IF(T15&gt;0,T38-T27," ")</f>
        <v xml:space="preserve"> </v>
      </c>
      <c r="U40" s="176" t="str">
        <f t="shared" si="18"/>
        <v xml:space="preserve"> </v>
      </c>
      <c r="V40" s="177" t="str">
        <f t="shared" si="15"/>
        <v xml:space="preserve"> </v>
      </c>
    </row>
    <row r="41" spans="1:22" s="61" customFormat="1" ht="5.0999999999999996" customHeight="1" x14ac:dyDescent="0.25">
      <c r="A41" s="134"/>
      <c r="B41" s="121"/>
      <c r="C41" s="141"/>
      <c r="D41" s="205"/>
      <c r="E41" s="281"/>
      <c r="F41" s="282"/>
      <c r="G41" s="282"/>
      <c r="H41" s="282"/>
      <c r="I41" s="282"/>
      <c r="J41" s="282"/>
      <c r="K41" s="282"/>
      <c r="L41" s="282"/>
      <c r="M41" s="283"/>
      <c r="N41" s="281"/>
      <c r="O41" s="282"/>
      <c r="P41" s="282"/>
      <c r="Q41" s="282"/>
      <c r="R41" s="282"/>
      <c r="S41" s="282"/>
      <c r="T41" s="282"/>
      <c r="U41" s="282"/>
      <c r="V41" s="283"/>
    </row>
    <row r="42" spans="1:22" s="61" customFormat="1" ht="15.95" customHeight="1" x14ac:dyDescent="0.25">
      <c r="A42" s="43"/>
      <c r="B42" s="120" t="s">
        <v>50</v>
      </c>
      <c r="C42" s="76"/>
      <c r="D42" s="206">
        <f>SUM(E42:V42)</f>
        <v>0</v>
      </c>
      <c r="E42" s="142" t="str">
        <f>IF(E15&gt;0,E31-(E34+E35+E36+E37)," ")</f>
        <v xml:space="preserve"> </v>
      </c>
      <c r="F42" s="142" t="str">
        <f t="shared" ref="F42:V42" si="19">IF(F15&gt;0,F31-(F34+F35+F36+F37)," ")</f>
        <v xml:space="preserve"> </v>
      </c>
      <c r="G42" s="176" t="str">
        <f t="shared" si="19"/>
        <v xml:space="preserve"> </v>
      </c>
      <c r="H42" s="176" t="str">
        <f t="shared" si="19"/>
        <v xml:space="preserve"> </v>
      </c>
      <c r="I42" s="176" t="str">
        <f t="shared" si="19"/>
        <v xml:space="preserve"> </v>
      </c>
      <c r="J42" s="176" t="str">
        <f t="shared" si="19"/>
        <v xml:space="preserve"> </v>
      </c>
      <c r="K42" s="176" t="str">
        <f t="shared" si="19"/>
        <v xml:space="preserve"> </v>
      </c>
      <c r="L42" s="176" t="str">
        <f t="shared" si="19"/>
        <v xml:space="preserve"> </v>
      </c>
      <c r="M42" s="177" t="str">
        <f t="shared" si="19"/>
        <v xml:space="preserve"> </v>
      </c>
      <c r="N42" s="142" t="str">
        <f t="shared" si="19"/>
        <v xml:space="preserve"> </v>
      </c>
      <c r="O42" s="176" t="str">
        <f t="shared" si="19"/>
        <v xml:space="preserve"> </v>
      </c>
      <c r="P42" s="176" t="str">
        <f t="shared" si="19"/>
        <v xml:space="preserve"> </v>
      </c>
      <c r="Q42" s="176" t="str">
        <f t="shared" si="19"/>
        <v xml:space="preserve"> </v>
      </c>
      <c r="R42" s="176" t="str">
        <f t="shared" si="19"/>
        <v xml:space="preserve"> </v>
      </c>
      <c r="S42" s="176" t="str">
        <f t="shared" si="19"/>
        <v xml:space="preserve"> </v>
      </c>
      <c r="T42" s="176" t="str">
        <f t="shared" si="19"/>
        <v xml:space="preserve"> </v>
      </c>
      <c r="U42" s="176" t="str">
        <f t="shared" si="19"/>
        <v xml:space="preserve"> </v>
      </c>
      <c r="V42" s="177" t="str">
        <f t="shared" si="19"/>
        <v xml:space="preserve"> </v>
      </c>
    </row>
    <row r="43" spans="1:22" ht="5.0999999999999996" customHeight="1" thickBot="1" x14ac:dyDescent="0.3">
      <c r="A43" s="230"/>
      <c r="B43" s="231"/>
      <c r="C43" s="232"/>
      <c r="D43" s="233"/>
      <c r="E43" s="284"/>
      <c r="F43" s="285"/>
      <c r="G43" s="285"/>
      <c r="H43" s="285"/>
      <c r="I43" s="285"/>
      <c r="J43" s="285"/>
      <c r="K43" s="285"/>
      <c r="L43" s="285"/>
      <c r="M43" s="286"/>
      <c r="N43" s="287"/>
      <c r="O43" s="288"/>
      <c r="P43" s="288"/>
      <c r="Q43" s="288"/>
      <c r="R43" s="288"/>
      <c r="S43" s="284"/>
      <c r="T43" s="285"/>
      <c r="U43" s="285"/>
      <c r="V43" s="286"/>
    </row>
    <row r="44" spans="1:22" ht="15.75" thickBot="1" x14ac:dyDescent="0.3"/>
    <row r="45" spans="1:22" x14ac:dyDescent="0.25">
      <c r="A45" s="475" t="s">
        <v>293</v>
      </c>
      <c r="B45" s="476"/>
      <c r="D45" s="13"/>
      <c r="E45" s="13"/>
      <c r="F45" s="13"/>
      <c r="G45" s="13"/>
      <c r="H45" s="13"/>
      <c r="I45" s="479"/>
      <c r="J45" s="480"/>
      <c r="K45" s="480"/>
      <c r="L45" s="480"/>
      <c r="M45" s="481"/>
      <c r="N45" s="13"/>
      <c r="O45" s="13"/>
      <c r="P45" s="13"/>
      <c r="Q45" s="13"/>
      <c r="R45" s="13"/>
      <c r="S45" s="13"/>
      <c r="T45" s="13"/>
      <c r="U45" s="13"/>
      <c r="V45" s="13"/>
    </row>
    <row r="46" spans="1:22" ht="15.75" thickBot="1" x14ac:dyDescent="0.3">
      <c r="A46" s="477"/>
      <c r="B46" s="478"/>
      <c r="D46" s="13"/>
      <c r="E46" s="13"/>
      <c r="F46" s="13"/>
      <c r="G46" s="13"/>
      <c r="H46" s="13"/>
      <c r="I46" s="482"/>
      <c r="J46" s="483"/>
      <c r="K46" s="483"/>
      <c r="L46" s="483"/>
      <c r="M46" s="484"/>
      <c r="N46" s="13"/>
      <c r="O46" s="13"/>
      <c r="P46" s="13"/>
      <c r="Q46" s="13"/>
      <c r="R46" s="13"/>
      <c r="S46" s="13"/>
      <c r="T46" s="13"/>
      <c r="U46" s="13"/>
      <c r="V46" s="13"/>
    </row>
    <row r="49" spans="3:19" x14ac:dyDescent="0.25">
      <c r="C49" s="16"/>
      <c r="G49"/>
    </row>
    <row r="50" spans="3:19" x14ac:dyDescent="0.25">
      <c r="C50" s="16"/>
      <c r="G50"/>
      <c r="O50" s="9"/>
      <c r="P50" s="19"/>
      <c r="Q50" s="19"/>
      <c r="R50" s="19"/>
      <c r="S50"/>
    </row>
    <row r="51" spans="3:19" x14ac:dyDescent="0.25">
      <c r="J51"/>
      <c r="O51"/>
      <c r="P51" s="19"/>
      <c r="Q51" s="19"/>
      <c r="R51" s="19"/>
      <c r="S51"/>
    </row>
    <row r="52" spans="3:19" x14ac:dyDescent="0.25">
      <c r="J52"/>
      <c r="O52"/>
      <c r="P52" s="19"/>
      <c r="Q52" s="19"/>
      <c r="R52" s="19"/>
      <c r="S52"/>
    </row>
    <row r="53" spans="3:19" x14ac:dyDescent="0.25">
      <c r="J53"/>
      <c r="O53"/>
      <c r="P53"/>
      <c r="Q53"/>
      <c r="R53"/>
      <c r="S53"/>
    </row>
    <row r="54" spans="3:19" x14ac:dyDescent="0.25">
      <c r="J54"/>
      <c r="O54"/>
      <c r="P54"/>
      <c r="Q54"/>
      <c r="R54"/>
      <c r="S54"/>
    </row>
    <row r="55" spans="3:19" x14ac:dyDescent="0.25">
      <c r="J55"/>
      <c r="O55"/>
      <c r="P55"/>
      <c r="Q55"/>
      <c r="R55"/>
      <c r="S55"/>
    </row>
    <row r="56" spans="3:19" x14ac:dyDescent="0.25">
      <c r="J56"/>
      <c r="O56"/>
      <c r="P56"/>
      <c r="Q56"/>
      <c r="R56"/>
      <c r="S56"/>
    </row>
    <row r="57" spans="3:19" x14ac:dyDescent="0.25">
      <c r="J57"/>
      <c r="O57"/>
      <c r="P57"/>
      <c r="Q57"/>
      <c r="R57"/>
      <c r="S57"/>
    </row>
    <row r="58" spans="3:19" x14ac:dyDescent="0.25">
      <c r="C58" s="16"/>
      <c r="G58"/>
    </row>
    <row r="59" spans="3:19" x14ac:dyDescent="0.25">
      <c r="C59" s="16"/>
      <c r="G59"/>
      <c r="O59"/>
      <c r="P59" s="19"/>
      <c r="Q59" s="19"/>
      <c r="R59" s="19"/>
    </row>
    <row r="60" spans="3:19" x14ac:dyDescent="0.25">
      <c r="C60" s="16"/>
      <c r="G60"/>
      <c r="M60"/>
      <c r="O60"/>
      <c r="P60" s="19"/>
      <c r="Q60" s="19"/>
      <c r="R60" s="19"/>
    </row>
  </sheetData>
  <sheetProtection password="CDA8" sheet="1" objects="1" scenarios="1"/>
  <mergeCells count="11">
    <mergeCell ref="S4:V4"/>
    <mergeCell ref="E4:M4"/>
    <mergeCell ref="A45:B46"/>
    <mergeCell ref="I45:M46"/>
    <mergeCell ref="B2:G2"/>
    <mergeCell ref="K2:N2"/>
    <mergeCell ref="N4:P4"/>
    <mergeCell ref="A7:B7"/>
    <mergeCell ref="A9:B9"/>
    <mergeCell ref="A5:B5"/>
    <mergeCell ref="A4:B4"/>
  </mergeCells>
  <pageMargins left="0" right="0" top="0.5" bottom="0.25" header="0" footer="0"/>
  <pageSetup paperSize="5" orientation="landscape" r:id="rId1"/>
  <headerFooter>
    <oddHeader>&amp;C&amp;"-,Bold"&amp;14DDS Expense Report (Attachment 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49"/>
  <sheetViews>
    <sheetView zoomScale="80" zoomScaleNormal="80" workbookViewId="0">
      <pane xSplit="2" ySplit="2" topLeftCell="C8" activePane="bottomRight" state="frozen"/>
      <selection pane="topRight" activeCell="C1" sqref="C1"/>
      <selection pane="bottomLeft" activeCell="A2" sqref="A2"/>
      <selection pane="bottomRight" activeCell="H13" sqref="H13:H15"/>
    </sheetView>
  </sheetViews>
  <sheetFormatPr defaultRowHeight="15" x14ac:dyDescent="0.25"/>
  <cols>
    <col min="1" max="1" width="11.140625" customWidth="1"/>
    <col min="2" max="2" width="36.5703125" customWidth="1"/>
    <col min="3" max="3" width="7" customWidth="1"/>
    <col min="4" max="4" width="9.7109375" style="47" customWidth="1"/>
    <col min="5" max="5" width="11.42578125" style="47" customWidth="1"/>
    <col min="6" max="12" width="9.7109375" customWidth="1"/>
    <col min="13" max="13" width="11.42578125" customWidth="1"/>
    <col min="14" max="16" width="9.7109375" customWidth="1"/>
    <col min="17" max="17" width="10.7109375" bestFit="1" customWidth="1"/>
    <col min="18" max="18" width="10.7109375" customWidth="1"/>
    <col min="19" max="19" width="9.7109375" customWidth="1"/>
    <col min="20" max="20" width="11.5703125" customWidth="1"/>
    <col min="21" max="21" width="9.140625" customWidth="1"/>
    <col min="22" max="23" width="15.42578125" customWidth="1"/>
    <col min="24" max="24" width="10.42578125" customWidth="1"/>
  </cols>
  <sheetData>
    <row r="1" spans="1:24" ht="19.5" thickBot="1" x14ac:dyDescent="0.35">
      <c r="A1" s="214" t="s">
        <v>59</v>
      </c>
    </row>
    <row r="2" spans="1:24" ht="15.75" thickBot="1" x14ac:dyDescent="0.3">
      <c r="A2" s="7" t="s">
        <v>10</v>
      </c>
      <c r="B2" s="444">
        <f>ProvderName1</f>
        <v>0</v>
      </c>
      <c r="C2" s="485"/>
      <c r="D2" s="485"/>
      <c r="E2" s="485"/>
      <c r="F2" s="485"/>
      <c r="G2" s="485"/>
      <c r="H2" s="485"/>
      <c r="I2" s="485"/>
      <c r="J2" s="35"/>
      <c r="K2" s="4" t="s">
        <v>16</v>
      </c>
      <c r="L2" s="444" t="str">
        <f>ReportType1</f>
        <v>End of Year Report</v>
      </c>
      <c r="M2" s="444"/>
      <c r="N2" s="485"/>
      <c r="O2" s="485"/>
      <c r="P2" s="50"/>
      <c r="Q2" s="36"/>
      <c r="R2" s="36"/>
      <c r="S2" s="36"/>
      <c r="T2" s="36"/>
      <c r="U2" s="4" t="s">
        <v>15</v>
      </c>
      <c r="V2" s="298">
        <f>FiscalYear1</f>
        <v>0</v>
      </c>
      <c r="W2" s="298"/>
      <c r="X2" s="299"/>
    </row>
    <row r="3" spans="1:24" ht="5.0999999999999996" customHeight="1" thickBot="1" x14ac:dyDescent="0.3">
      <c r="A3" s="10"/>
      <c r="B3" s="9"/>
      <c r="C3" s="14"/>
      <c r="D3" s="46"/>
      <c r="E3" s="46"/>
      <c r="K3" s="5"/>
      <c r="L3" s="2"/>
      <c r="M3" s="2"/>
      <c r="N3" s="2"/>
      <c r="O3" s="5"/>
      <c r="P3" s="5"/>
      <c r="Q3" s="2"/>
      <c r="R3" s="2"/>
      <c r="S3" s="2"/>
      <c r="T3" s="2"/>
      <c r="U3" s="58"/>
      <c r="V3" s="62"/>
      <c r="W3" s="57"/>
    </row>
    <row r="4" spans="1:24" ht="15.75" thickBot="1" x14ac:dyDescent="0.3">
      <c r="A4" s="491"/>
      <c r="B4" s="492"/>
      <c r="C4" s="15"/>
      <c r="D4" s="46"/>
      <c r="E4" s="46"/>
      <c r="F4" s="471" t="s">
        <v>9</v>
      </c>
      <c r="G4" s="474"/>
      <c r="H4" s="474"/>
      <c r="I4" s="474"/>
      <c r="J4" s="474"/>
      <c r="K4" s="474"/>
      <c r="L4" s="474"/>
      <c r="M4" s="474"/>
      <c r="N4" s="495"/>
      <c r="O4" s="471" t="s">
        <v>8</v>
      </c>
      <c r="P4" s="472"/>
      <c r="Q4" s="473"/>
      <c r="R4" s="300"/>
      <c r="S4" s="300"/>
      <c r="T4" s="300"/>
      <c r="U4" s="471" t="s">
        <v>108</v>
      </c>
      <c r="V4" s="472"/>
      <c r="W4" s="472"/>
      <c r="X4" s="473"/>
    </row>
    <row r="5" spans="1:24" ht="45" x14ac:dyDescent="0.25">
      <c r="A5" s="491"/>
      <c r="B5" s="492"/>
      <c r="C5" s="15"/>
      <c r="D5" s="218" t="s">
        <v>45</v>
      </c>
      <c r="E5" s="301" t="s">
        <v>90</v>
      </c>
      <c r="F5" s="262" t="s">
        <v>100</v>
      </c>
      <c r="G5" s="342" t="s">
        <v>387</v>
      </c>
      <c r="H5" s="259" t="s">
        <v>97</v>
      </c>
      <c r="I5" s="259" t="s">
        <v>96</v>
      </c>
      <c r="J5" s="259" t="s">
        <v>98</v>
      </c>
      <c r="K5" s="259" t="s">
        <v>95</v>
      </c>
      <c r="L5" s="259" t="s">
        <v>94</v>
      </c>
      <c r="M5" s="324" t="s">
        <v>107</v>
      </c>
      <c r="N5" s="260" t="s">
        <v>93</v>
      </c>
      <c r="O5" s="258" t="s">
        <v>81</v>
      </c>
      <c r="P5" s="259" t="s">
        <v>42</v>
      </c>
      <c r="Q5" s="259" t="s">
        <v>105</v>
      </c>
      <c r="R5" s="324" t="s">
        <v>389</v>
      </c>
      <c r="S5" s="324" t="s">
        <v>99</v>
      </c>
      <c r="T5" s="260" t="s">
        <v>292</v>
      </c>
      <c r="U5" s="258" t="s">
        <v>101</v>
      </c>
      <c r="V5" s="259" t="s">
        <v>102</v>
      </c>
      <c r="W5" s="324" t="s">
        <v>291</v>
      </c>
      <c r="X5" s="261" t="s">
        <v>103</v>
      </c>
    </row>
    <row r="6" spans="1:24" ht="5.0999999999999996" customHeight="1" x14ac:dyDescent="0.25">
      <c r="A6" s="113"/>
      <c r="B6" s="66"/>
      <c r="C6" s="67"/>
      <c r="D6" s="219"/>
      <c r="E6" s="302"/>
      <c r="F6" s="68"/>
      <c r="G6" s="69"/>
      <c r="H6" s="69"/>
      <c r="I6" s="69"/>
      <c r="J6" s="69"/>
      <c r="K6" s="69"/>
      <c r="L6" s="69"/>
      <c r="M6" s="69"/>
      <c r="N6" s="70"/>
      <c r="O6" s="68"/>
      <c r="P6" s="69"/>
      <c r="Q6" s="69"/>
      <c r="R6" s="69"/>
      <c r="S6" s="69"/>
      <c r="T6" s="74"/>
      <c r="U6" s="126"/>
      <c r="V6" s="125"/>
      <c r="W6" s="125"/>
      <c r="X6" s="131"/>
    </row>
    <row r="7" spans="1:24" x14ac:dyDescent="0.25">
      <c r="A7" s="489" t="s">
        <v>41</v>
      </c>
      <c r="B7" s="490"/>
      <c r="C7" s="75"/>
      <c r="D7" s="220">
        <f>SUM(F7:X7)</f>
        <v>0</v>
      </c>
      <c r="E7" s="303"/>
      <c r="F7" s="77"/>
      <c r="G7" s="380"/>
      <c r="H7" s="78"/>
      <c r="I7" s="78"/>
      <c r="J7" s="78"/>
      <c r="K7" s="78"/>
      <c r="L7" s="78"/>
      <c r="M7" s="346"/>
      <c r="N7" s="79"/>
      <c r="O7" s="80"/>
      <c r="P7" s="81"/>
      <c r="Q7" s="81"/>
      <c r="R7" s="385"/>
      <c r="S7" s="325"/>
      <c r="T7" s="82"/>
      <c r="U7" s="150"/>
      <c r="V7" s="151"/>
      <c r="W7" s="151"/>
      <c r="X7" s="152"/>
    </row>
    <row r="8" spans="1:24" ht="5.0999999999999996" customHeight="1" x14ac:dyDescent="0.25">
      <c r="A8" s="251"/>
      <c r="B8" s="252"/>
      <c r="C8" s="116"/>
      <c r="D8" s="221"/>
      <c r="E8" s="304"/>
      <c r="F8" s="117"/>
      <c r="G8" s="326"/>
      <c r="H8" s="118"/>
      <c r="I8" s="118"/>
      <c r="J8" s="118"/>
      <c r="K8" s="118"/>
      <c r="L8" s="118"/>
      <c r="M8" s="326"/>
      <c r="N8" s="119"/>
      <c r="O8" s="117"/>
      <c r="P8" s="118"/>
      <c r="Q8" s="118"/>
      <c r="R8" s="326"/>
      <c r="S8" s="326"/>
      <c r="T8" s="119"/>
      <c r="U8" s="156"/>
      <c r="V8" s="154"/>
      <c r="W8" s="154"/>
      <c r="X8" s="157"/>
    </row>
    <row r="9" spans="1:24" x14ac:dyDescent="0.25">
      <c r="A9" s="489" t="s">
        <v>11</v>
      </c>
      <c r="B9" s="490"/>
      <c r="C9" s="75"/>
      <c r="D9" s="220">
        <f>SUM(F9:X9)</f>
        <v>0</v>
      </c>
      <c r="E9" s="303"/>
      <c r="F9" s="77"/>
      <c r="G9" s="380"/>
      <c r="H9" s="78"/>
      <c r="I9" s="78"/>
      <c r="J9" s="78"/>
      <c r="K9" s="78"/>
      <c r="L9" s="78"/>
      <c r="M9" s="346"/>
      <c r="N9" s="79"/>
      <c r="O9" s="80"/>
      <c r="P9" s="81"/>
      <c r="Q9" s="81"/>
      <c r="R9" s="385"/>
      <c r="S9" s="325"/>
      <c r="T9" s="82"/>
      <c r="U9" s="150"/>
      <c r="V9" s="151"/>
      <c r="W9" s="151"/>
      <c r="X9" s="152"/>
    </row>
    <row r="10" spans="1:24" ht="5.0999999999999996" customHeight="1" thickBot="1" x14ac:dyDescent="0.3">
      <c r="A10" s="251"/>
      <c r="B10" s="252"/>
      <c r="C10" s="116"/>
      <c r="D10" s="221"/>
      <c r="E10" s="304"/>
      <c r="F10" s="117"/>
      <c r="G10" s="326"/>
      <c r="H10" s="118"/>
      <c r="I10" s="118"/>
      <c r="J10" s="118"/>
      <c r="K10" s="118"/>
      <c r="L10" s="118"/>
      <c r="M10" s="326"/>
      <c r="N10" s="119"/>
      <c r="O10" s="117"/>
      <c r="P10" s="118"/>
      <c r="Q10" s="118"/>
      <c r="R10" s="326"/>
      <c r="S10" s="326"/>
      <c r="T10" s="119"/>
      <c r="U10" s="156"/>
      <c r="V10" s="154"/>
      <c r="W10" s="154"/>
      <c r="X10" s="157"/>
    </row>
    <row r="11" spans="1:24" x14ac:dyDescent="0.25">
      <c r="A11" s="493" t="s">
        <v>71</v>
      </c>
      <c r="B11" s="494"/>
      <c r="C11" s="255">
        <f>SUM(C13:C16)</f>
        <v>0</v>
      </c>
      <c r="D11" s="239">
        <f>SUM(F11:X11)</f>
        <v>0</v>
      </c>
      <c r="E11" s="305"/>
      <c r="F11" s="367"/>
      <c r="G11" s="381"/>
      <c r="H11" s="368"/>
      <c r="I11" s="368"/>
      <c r="J11" s="368"/>
      <c r="K11" s="368"/>
      <c r="L11" s="368"/>
      <c r="M11" s="369"/>
      <c r="N11" s="370"/>
      <c r="O11" s="367"/>
      <c r="P11" s="368"/>
      <c r="Q11" s="368"/>
      <c r="R11" s="369"/>
      <c r="S11" s="369"/>
      <c r="T11" s="370"/>
      <c r="U11" s="361"/>
      <c r="V11" s="362"/>
      <c r="W11" s="362"/>
      <c r="X11" s="364"/>
    </row>
    <row r="12" spans="1:24" ht="5.0999999999999996" customHeight="1" x14ac:dyDescent="0.25">
      <c r="A12" s="133"/>
      <c r="B12" s="122"/>
      <c r="C12" s="250"/>
      <c r="D12" s="253"/>
      <c r="E12" s="306"/>
      <c r="F12" s="256"/>
      <c r="G12" s="254"/>
      <c r="H12" s="254"/>
      <c r="I12" s="254"/>
      <c r="J12" s="254"/>
      <c r="K12" s="254"/>
      <c r="L12" s="254"/>
      <c r="M12" s="254"/>
      <c r="N12" s="257"/>
      <c r="O12" s="256"/>
      <c r="P12" s="254"/>
      <c r="Q12" s="254"/>
      <c r="R12" s="254"/>
      <c r="S12" s="254"/>
      <c r="T12" s="257"/>
      <c r="U12" s="178"/>
      <c r="V12" s="179"/>
      <c r="W12" s="179"/>
      <c r="X12" s="180"/>
    </row>
    <row r="13" spans="1:24" x14ac:dyDescent="0.25">
      <c r="A13" s="10" t="s">
        <v>12</v>
      </c>
      <c r="B13" s="352" t="s">
        <v>385</v>
      </c>
      <c r="C13" s="360"/>
      <c r="D13" s="238">
        <f>SUM(F13:X13)</f>
        <v>0</v>
      </c>
      <c r="E13" s="307"/>
      <c r="F13" s="143"/>
      <c r="G13" s="382"/>
      <c r="H13" s="86"/>
      <c r="I13" s="86"/>
      <c r="J13" s="86"/>
      <c r="K13" s="86"/>
      <c r="L13" s="86"/>
      <c r="M13" s="344"/>
      <c r="N13" s="87"/>
      <c r="O13" s="88"/>
      <c r="P13" s="89"/>
      <c r="Q13" s="89"/>
      <c r="R13" s="327"/>
      <c r="S13" s="327"/>
      <c r="T13" s="90"/>
      <c r="U13" s="163"/>
      <c r="V13" s="164"/>
      <c r="W13" s="165"/>
      <c r="X13" s="165"/>
    </row>
    <row r="14" spans="1:24" x14ac:dyDescent="0.25">
      <c r="A14" s="10"/>
      <c r="B14" s="38" t="s">
        <v>53</v>
      </c>
      <c r="C14" s="365" t="s">
        <v>57</v>
      </c>
      <c r="D14" s="234">
        <f>SUM(F14:X14)</f>
        <v>0</v>
      </c>
      <c r="E14" s="306"/>
      <c r="F14" s="91"/>
      <c r="G14" s="101"/>
      <c r="H14" s="92"/>
      <c r="I14" s="92"/>
      <c r="J14" s="92"/>
      <c r="K14" s="92"/>
      <c r="L14" s="92"/>
      <c r="M14" s="345"/>
      <c r="N14" s="93"/>
      <c r="O14" s="94"/>
      <c r="P14" s="95"/>
      <c r="Q14" s="95"/>
      <c r="R14" s="328"/>
      <c r="S14" s="328"/>
      <c r="T14" s="96"/>
      <c r="U14" s="353"/>
      <c r="V14" s="175"/>
      <c r="W14" s="172"/>
      <c r="X14" s="172"/>
    </row>
    <row r="15" spans="1:24" x14ac:dyDescent="0.25">
      <c r="A15" s="10"/>
      <c r="B15" s="38" t="s">
        <v>22</v>
      </c>
      <c r="C15" s="365"/>
      <c r="D15" s="234">
        <f>SUM(F15:X15)</f>
        <v>0</v>
      </c>
      <c r="E15" s="306"/>
      <c r="F15" s="91"/>
      <c r="G15" s="101"/>
      <c r="H15" s="92"/>
      <c r="I15" s="92"/>
      <c r="J15" s="92"/>
      <c r="K15" s="92"/>
      <c r="L15" s="92"/>
      <c r="M15" s="345"/>
      <c r="N15" s="93"/>
      <c r="O15" s="94"/>
      <c r="P15" s="95"/>
      <c r="Q15" s="95"/>
      <c r="R15" s="328"/>
      <c r="S15" s="328"/>
      <c r="T15" s="96"/>
      <c r="U15" s="171"/>
      <c r="V15" s="173"/>
      <c r="W15" s="172"/>
      <c r="X15" s="172"/>
    </row>
    <row r="16" spans="1:24" ht="15.75" thickBot="1" x14ac:dyDescent="0.3">
      <c r="A16" s="10"/>
      <c r="B16" s="38" t="s">
        <v>21</v>
      </c>
      <c r="C16" s="366" t="s">
        <v>57</v>
      </c>
      <c r="D16" s="234">
        <f>SUM(F16:X16)</f>
        <v>0</v>
      </c>
      <c r="E16" s="306"/>
      <c r="F16" s="91"/>
      <c r="G16" s="101"/>
      <c r="H16" s="92" t="s">
        <v>57</v>
      </c>
      <c r="I16" s="92"/>
      <c r="J16" s="92"/>
      <c r="K16" s="92"/>
      <c r="L16" s="92"/>
      <c r="M16" s="345"/>
      <c r="N16" s="93"/>
      <c r="O16" s="94"/>
      <c r="P16" s="95"/>
      <c r="Q16" s="95"/>
      <c r="R16" s="328"/>
      <c r="S16" s="328"/>
      <c r="T16" s="96"/>
      <c r="U16" s="174"/>
      <c r="V16" s="175"/>
      <c r="W16" s="172"/>
      <c r="X16" s="172"/>
    </row>
    <row r="17" spans="1:24" x14ac:dyDescent="0.25">
      <c r="A17" s="10"/>
      <c r="B17" s="17" t="s">
        <v>36</v>
      </c>
      <c r="C17" s="222"/>
      <c r="D17" s="234">
        <f>SUM(F17:X17)</f>
        <v>0</v>
      </c>
      <c r="E17" s="305"/>
      <c r="F17" s="97">
        <f t="shared" ref="F17:X17" si="0">SUM(F13:F16)</f>
        <v>0</v>
      </c>
      <c r="G17" s="97">
        <f t="shared" si="0"/>
        <v>0</v>
      </c>
      <c r="H17" s="98">
        <f t="shared" si="0"/>
        <v>0</v>
      </c>
      <c r="I17" s="98">
        <f t="shared" si="0"/>
        <v>0</v>
      </c>
      <c r="J17" s="98">
        <f t="shared" si="0"/>
        <v>0</v>
      </c>
      <c r="K17" s="98">
        <f t="shared" si="0"/>
        <v>0</v>
      </c>
      <c r="L17" s="98">
        <f t="shared" si="0"/>
        <v>0</v>
      </c>
      <c r="M17" s="98">
        <f t="shared" si="0"/>
        <v>0</v>
      </c>
      <c r="N17" s="99">
        <f t="shared" si="0"/>
        <v>0</v>
      </c>
      <c r="O17" s="97">
        <f t="shared" si="0"/>
        <v>0</v>
      </c>
      <c r="P17" s="98">
        <f t="shared" si="0"/>
        <v>0</v>
      </c>
      <c r="Q17" s="98">
        <f t="shared" si="0"/>
        <v>0</v>
      </c>
      <c r="R17" s="98">
        <f t="shared" si="0"/>
        <v>0</v>
      </c>
      <c r="S17" s="98">
        <f t="shared" si="0"/>
        <v>0</v>
      </c>
      <c r="T17" s="98">
        <f t="shared" si="0"/>
        <v>0</v>
      </c>
      <c r="U17" s="142">
        <f t="shared" si="0"/>
        <v>0</v>
      </c>
      <c r="V17" s="176">
        <f t="shared" si="0"/>
        <v>0</v>
      </c>
      <c r="W17" s="176">
        <f t="shared" si="0"/>
        <v>0</v>
      </c>
      <c r="X17" s="177">
        <f t="shared" si="0"/>
        <v>0</v>
      </c>
    </row>
    <row r="18" spans="1:24" ht="5.0999999999999996" customHeight="1" x14ac:dyDescent="0.25">
      <c r="A18" s="113"/>
      <c r="B18" s="60"/>
      <c r="C18" s="223"/>
      <c r="D18" s="240"/>
      <c r="E18" s="308"/>
      <c r="F18" s="83"/>
      <c r="G18" s="84"/>
      <c r="H18" s="84"/>
      <c r="I18" s="84"/>
      <c r="J18" s="84"/>
      <c r="K18" s="84"/>
      <c r="L18" s="84"/>
      <c r="M18" s="84"/>
      <c r="N18" s="85"/>
      <c r="O18" s="83"/>
      <c r="P18" s="84"/>
      <c r="Q18" s="84"/>
      <c r="R18" s="84"/>
      <c r="S18" s="84"/>
      <c r="T18" s="85"/>
      <c r="U18" s="178"/>
      <c r="V18" s="179"/>
      <c r="W18" s="179"/>
      <c r="X18" s="180"/>
    </row>
    <row r="19" spans="1:24" x14ac:dyDescent="0.25">
      <c r="A19" s="27" t="s">
        <v>13</v>
      </c>
      <c r="B19" s="18" t="s">
        <v>88</v>
      </c>
      <c r="C19" s="100"/>
      <c r="D19" s="47">
        <f>SUM(F19:X19)</f>
        <v>0</v>
      </c>
      <c r="E19" s="303"/>
      <c r="F19" s="77"/>
      <c r="G19" s="380"/>
      <c r="H19" s="78"/>
      <c r="I19" s="78"/>
      <c r="J19" s="78"/>
      <c r="K19" s="78"/>
      <c r="L19" s="78"/>
      <c r="M19" s="78"/>
      <c r="N19" s="79"/>
      <c r="O19" s="80"/>
      <c r="P19" s="81"/>
      <c r="Q19" s="81"/>
      <c r="R19" s="385"/>
      <c r="S19" s="325"/>
      <c r="T19" s="82"/>
      <c r="U19" s="185"/>
      <c r="V19" s="186"/>
      <c r="W19" s="186"/>
      <c r="X19" s="187"/>
    </row>
    <row r="20" spans="1:24" ht="5.0999999999999996" customHeight="1" x14ac:dyDescent="0.25">
      <c r="A20" s="113"/>
      <c r="B20" s="60"/>
      <c r="C20" s="223"/>
      <c r="D20" s="240"/>
      <c r="E20" s="308"/>
      <c r="F20" s="83"/>
      <c r="G20" s="84"/>
      <c r="H20" s="84"/>
      <c r="I20" s="84"/>
      <c r="J20" s="84"/>
      <c r="K20" s="84"/>
      <c r="L20" s="84"/>
      <c r="M20" s="84"/>
      <c r="N20" s="85"/>
      <c r="O20" s="83"/>
      <c r="P20" s="84"/>
      <c r="Q20" s="84"/>
      <c r="R20" s="84"/>
      <c r="S20" s="84"/>
      <c r="T20" s="85"/>
      <c r="U20" s="178"/>
      <c r="V20" s="179"/>
      <c r="W20" s="179"/>
      <c r="X20" s="180"/>
    </row>
    <row r="21" spans="1:24" x14ac:dyDescent="0.25">
      <c r="A21" s="10" t="s">
        <v>37</v>
      </c>
      <c r="B21" s="38" t="s">
        <v>1</v>
      </c>
      <c r="C21" s="225"/>
      <c r="D21" s="234">
        <f>SUM(F21:X21)</f>
        <v>0</v>
      </c>
      <c r="E21" s="306"/>
      <c r="F21" s="91"/>
      <c r="G21" s="101"/>
      <c r="H21" s="92"/>
      <c r="I21" s="92"/>
      <c r="J21" s="92"/>
      <c r="K21" s="92"/>
      <c r="L21" s="92"/>
      <c r="M21" s="92"/>
      <c r="N21" s="93"/>
      <c r="O21" s="94"/>
      <c r="P21" s="95"/>
      <c r="Q21" s="95"/>
      <c r="R21" s="328"/>
      <c r="S21" s="328"/>
      <c r="T21" s="96"/>
      <c r="U21" s="174"/>
      <c r="V21" s="173"/>
      <c r="W21" s="173"/>
      <c r="X21" s="172"/>
    </row>
    <row r="22" spans="1:24" x14ac:dyDescent="0.25">
      <c r="A22" s="10"/>
      <c r="B22" s="38" t="s">
        <v>23</v>
      </c>
      <c r="C22" s="225"/>
      <c r="D22" s="234">
        <f>SUM(F22:X22)</f>
        <v>0</v>
      </c>
      <c r="E22" s="306"/>
      <c r="F22" s="91"/>
      <c r="G22" s="101"/>
      <c r="H22" s="101"/>
      <c r="I22" s="101"/>
      <c r="J22" s="102"/>
      <c r="K22" s="102"/>
      <c r="L22" s="92"/>
      <c r="M22" s="92"/>
      <c r="N22" s="93"/>
      <c r="O22" s="94"/>
      <c r="P22" s="95"/>
      <c r="Q22" s="95"/>
      <c r="R22" s="328"/>
      <c r="S22" s="328"/>
      <c r="T22" s="96"/>
      <c r="U22" s="191"/>
      <c r="V22" s="192"/>
      <c r="W22" s="192"/>
      <c r="X22" s="172"/>
    </row>
    <row r="23" spans="1:24" ht="15" customHeight="1" x14ac:dyDescent="0.25">
      <c r="A23" s="10"/>
      <c r="B23" s="39" t="s">
        <v>29</v>
      </c>
      <c r="C23" s="225"/>
      <c r="D23" s="234">
        <f>SUM(F23:X23)</f>
        <v>0</v>
      </c>
      <c r="E23" s="306"/>
      <c r="F23" s="91"/>
      <c r="G23" s="103"/>
      <c r="H23" s="103"/>
      <c r="I23" s="92"/>
      <c r="J23" s="92"/>
      <c r="K23" s="104"/>
      <c r="L23" s="101"/>
      <c r="M23" s="101"/>
      <c r="N23" s="87"/>
      <c r="O23" s="94"/>
      <c r="P23" s="95"/>
      <c r="Q23" s="95"/>
      <c r="R23" s="328"/>
      <c r="S23" s="328"/>
      <c r="T23" s="96"/>
      <c r="U23" s="174"/>
      <c r="V23" s="173"/>
      <c r="W23" s="173"/>
      <c r="X23" s="172"/>
    </row>
    <row r="24" spans="1:24" x14ac:dyDescent="0.25">
      <c r="A24" s="10"/>
      <c r="B24" s="38" t="s">
        <v>44</v>
      </c>
      <c r="C24" s="225"/>
      <c r="D24" s="234">
        <f>SUM(F24:X24)</f>
        <v>0</v>
      </c>
      <c r="E24" s="305"/>
      <c r="F24" s="105"/>
      <c r="G24" s="383"/>
      <c r="H24" s="102"/>
      <c r="I24" s="102"/>
      <c r="J24" s="78"/>
      <c r="K24" s="78"/>
      <c r="L24" s="102"/>
      <c r="M24" s="102"/>
      <c r="N24" s="106"/>
      <c r="O24" s="107"/>
      <c r="P24" s="108"/>
      <c r="Q24" s="108"/>
      <c r="R24" s="329"/>
      <c r="S24" s="329"/>
      <c r="T24" s="109"/>
      <c r="U24" s="191"/>
      <c r="V24" s="192"/>
      <c r="W24" s="192"/>
      <c r="X24" s="269"/>
    </row>
    <row r="25" spans="1:24" x14ac:dyDescent="0.25">
      <c r="A25" s="10"/>
      <c r="B25" s="17" t="s">
        <v>35</v>
      </c>
      <c r="C25" s="100"/>
      <c r="D25" s="239">
        <f>SUM(F25:X25)</f>
        <v>0</v>
      </c>
      <c r="E25" s="305"/>
      <c r="F25" s="110" t="str">
        <f>IF(F17&gt;0,SUM(F21:F24)," ")</f>
        <v xml:space="preserve"> </v>
      </c>
      <c r="G25" s="110" t="str">
        <f>IF(G17&gt;0,SUM(G21:G24)," ")</f>
        <v xml:space="preserve"> </v>
      </c>
      <c r="H25" s="111" t="str">
        <f>IF(H17&gt;0,SUM(H21:H24)," ")</f>
        <v xml:space="preserve"> </v>
      </c>
      <c r="I25" s="111" t="str">
        <f t="shared" ref="I25:X25" si="1">IF(I17&gt;0,SUM(I21:I24)," ")</f>
        <v xml:space="preserve"> </v>
      </c>
      <c r="J25" s="111" t="str">
        <f t="shared" si="1"/>
        <v xml:space="preserve"> </v>
      </c>
      <c r="K25" s="111" t="str">
        <f t="shared" si="1"/>
        <v xml:space="preserve"> </v>
      </c>
      <c r="L25" s="111" t="str">
        <f t="shared" si="1"/>
        <v xml:space="preserve"> </v>
      </c>
      <c r="M25" s="111" t="str">
        <f t="shared" ref="M25" si="2">IF(M17&gt;0,SUM(M21:M24)," ")</f>
        <v xml:space="preserve"> </v>
      </c>
      <c r="N25" s="112" t="str">
        <f t="shared" si="1"/>
        <v xml:space="preserve"> </v>
      </c>
      <c r="O25" s="110" t="str">
        <f t="shared" si="1"/>
        <v xml:space="preserve"> </v>
      </c>
      <c r="P25" s="111" t="str">
        <f t="shared" si="1"/>
        <v xml:space="preserve"> </v>
      </c>
      <c r="Q25" s="111" t="str">
        <f t="shared" si="1"/>
        <v xml:space="preserve"> </v>
      </c>
      <c r="R25" s="111" t="str">
        <f t="shared" si="1"/>
        <v xml:space="preserve"> </v>
      </c>
      <c r="S25" s="111" t="str">
        <f t="shared" si="1"/>
        <v xml:space="preserve"> </v>
      </c>
      <c r="T25" s="111" t="str">
        <f t="shared" si="1"/>
        <v xml:space="preserve"> </v>
      </c>
      <c r="U25" s="142" t="str">
        <f t="shared" si="1"/>
        <v xml:space="preserve"> </v>
      </c>
      <c r="V25" s="176" t="str">
        <f t="shared" si="1"/>
        <v xml:space="preserve"> </v>
      </c>
      <c r="W25" s="176" t="str">
        <f t="shared" ref="W25" si="3">IF(W17&gt;0,SUM(W21:W24)," ")</f>
        <v xml:space="preserve"> </v>
      </c>
      <c r="X25" s="177" t="str">
        <f t="shared" si="1"/>
        <v xml:space="preserve"> </v>
      </c>
    </row>
    <row r="26" spans="1:24" ht="5.0999999999999996" customHeight="1" x14ac:dyDescent="0.25">
      <c r="A26" s="113"/>
      <c r="B26" s="60"/>
      <c r="C26" s="223"/>
      <c r="D26" s="240"/>
      <c r="E26" s="309"/>
      <c r="F26" s="290"/>
      <c r="G26" s="291"/>
      <c r="H26" s="291"/>
      <c r="I26" s="291"/>
      <c r="J26" s="291"/>
      <c r="K26" s="291"/>
      <c r="L26" s="291"/>
      <c r="M26" s="291"/>
      <c r="N26" s="292"/>
      <c r="O26" s="290"/>
      <c r="P26" s="291"/>
      <c r="Q26" s="291"/>
      <c r="R26" s="291"/>
      <c r="S26" s="291"/>
      <c r="T26" s="292"/>
      <c r="U26" s="270"/>
      <c r="V26" s="271"/>
      <c r="W26" s="271"/>
      <c r="X26" s="272"/>
    </row>
    <row r="27" spans="1:24" x14ac:dyDescent="0.25">
      <c r="A27" s="27" t="s">
        <v>14</v>
      </c>
      <c r="B27" s="18" t="s">
        <v>89</v>
      </c>
      <c r="C27" s="100"/>
      <c r="D27" s="47">
        <f>SUM(F27:X27)</f>
        <v>0</v>
      </c>
      <c r="E27" s="303"/>
      <c r="F27" s="77"/>
      <c r="G27" s="380"/>
      <c r="H27" s="78"/>
      <c r="I27" s="78"/>
      <c r="J27" s="78"/>
      <c r="K27" s="78"/>
      <c r="L27" s="78"/>
      <c r="M27" s="78"/>
      <c r="N27" s="79"/>
      <c r="O27" s="80"/>
      <c r="P27" s="81"/>
      <c r="Q27" s="81"/>
      <c r="R27" s="385"/>
      <c r="S27" s="325"/>
      <c r="T27" s="82"/>
      <c r="U27" s="185"/>
      <c r="V27" s="186"/>
      <c r="W27" s="186"/>
      <c r="X27" s="187"/>
    </row>
    <row r="28" spans="1:24" ht="5.0999999999999996" customHeight="1" x14ac:dyDescent="0.25">
      <c r="A28" s="113"/>
      <c r="B28" s="60"/>
      <c r="C28" s="223"/>
      <c r="D28" s="240"/>
      <c r="E28" s="304"/>
      <c r="F28" s="117"/>
      <c r="G28" s="326"/>
      <c r="H28" s="118"/>
      <c r="I28" s="118"/>
      <c r="J28" s="118"/>
      <c r="K28" s="118"/>
      <c r="L28" s="118"/>
      <c r="M28" s="118"/>
      <c r="N28" s="119"/>
      <c r="O28" s="117"/>
      <c r="P28" s="118"/>
      <c r="Q28" s="118"/>
      <c r="R28" s="326"/>
      <c r="S28" s="326"/>
      <c r="T28" s="119"/>
      <c r="U28" s="153"/>
      <c r="V28" s="273"/>
      <c r="W28" s="273"/>
      <c r="X28" s="274"/>
    </row>
    <row r="29" spans="1:24" x14ac:dyDescent="0.25">
      <c r="A29" s="25"/>
      <c r="B29" s="17" t="s">
        <v>55</v>
      </c>
      <c r="C29" s="76"/>
      <c r="D29" s="47">
        <f>SUM(F29:X29)</f>
        <v>0</v>
      </c>
      <c r="E29" s="303"/>
      <c r="F29" s="110" t="str">
        <f>IF(F17&gt;0,F17+F19+F25+F27," ")</f>
        <v xml:space="preserve"> </v>
      </c>
      <c r="G29" s="110" t="str">
        <f>IF(G17&gt;0,G17+G19+G25+G27," ")</f>
        <v xml:space="preserve"> </v>
      </c>
      <c r="H29" s="111" t="str">
        <f>IF(H17&gt;0,H17+H19+H25+H27," ")</f>
        <v xml:space="preserve"> </v>
      </c>
      <c r="I29" s="111" t="str">
        <f t="shared" ref="I29:X29" si="4">IF(I17&gt;0,I17+I19+I25+I27," ")</f>
        <v xml:space="preserve"> </v>
      </c>
      <c r="J29" s="111" t="str">
        <f t="shared" si="4"/>
        <v xml:space="preserve"> </v>
      </c>
      <c r="K29" s="111" t="str">
        <f t="shared" si="4"/>
        <v xml:space="preserve"> </v>
      </c>
      <c r="L29" s="111" t="str">
        <f t="shared" si="4"/>
        <v xml:space="preserve"> </v>
      </c>
      <c r="M29" s="111" t="str">
        <f t="shared" ref="M29" si="5">IF(M17&gt;0,M17+M19+M25+M27," ")</f>
        <v xml:space="preserve"> </v>
      </c>
      <c r="N29" s="112" t="str">
        <f t="shared" si="4"/>
        <v xml:space="preserve"> </v>
      </c>
      <c r="O29" s="110" t="str">
        <f t="shared" si="4"/>
        <v xml:space="preserve"> </v>
      </c>
      <c r="P29" s="111" t="str">
        <f t="shared" si="4"/>
        <v xml:space="preserve"> </v>
      </c>
      <c r="Q29" s="111" t="str">
        <f t="shared" si="4"/>
        <v xml:space="preserve"> </v>
      </c>
      <c r="R29" s="111" t="str">
        <f t="shared" si="4"/>
        <v xml:space="preserve"> </v>
      </c>
      <c r="S29" s="111" t="str">
        <f t="shared" si="4"/>
        <v xml:space="preserve"> </v>
      </c>
      <c r="T29" s="111" t="str">
        <f t="shared" si="4"/>
        <v xml:space="preserve"> </v>
      </c>
      <c r="U29" s="111" t="str">
        <f t="shared" si="4"/>
        <v xml:space="preserve"> </v>
      </c>
      <c r="V29" s="111" t="str">
        <f t="shared" si="4"/>
        <v xml:space="preserve"> </v>
      </c>
      <c r="W29" s="111" t="str">
        <f t="shared" ref="W29" si="6">IF(W17&gt;0,W17+W19+W25+W27," ")</f>
        <v xml:space="preserve"> </v>
      </c>
      <c r="X29" s="112" t="str">
        <f t="shared" si="4"/>
        <v xml:space="preserve"> </v>
      </c>
    </row>
    <row r="30" spans="1:24" ht="5.0999999999999996" customHeight="1" x14ac:dyDescent="0.25">
      <c r="A30" s="114"/>
      <c r="B30" s="71"/>
      <c r="C30" s="223"/>
      <c r="D30" s="241"/>
      <c r="E30" s="307"/>
      <c r="F30" s="290"/>
      <c r="G30" s="291"/>
      <c r="H30" s="291"/>
      <c r="I30" s="291"/>
      <c r="J30" s="291"/>
      <c r="K30" s="291"/>
      <c r="L30" s="291"/>
      <c r="M30" s="291"/>
      <c r="N30" s="292"/>
      <c r="O30" s="290"/>
      <c r="P30" s="291"/>
      <c r="Q30" s="291"/>
      <c r="R30" s="291"/>
      <c r="S30" s="291"/>
      <c r="T30" s="292"/>
      <c r="U30" s="270"/>
      <c r="V30" s="271"/>
      <c r="W30" s="271"/>
      <c r="X30" s="272"/>
    </row>
    <row r="31" spans="1:24" x14ac:dyDescent="0.25">
      <c r="A31" s="10" t="s">
        <v>64</v>
      </c>
      <c r="C31" s="76"/>
      <c r="D31" s="47">
        <f>SUM(F31:X31)</f>
        <v>0</v>
      </c>
      <c r="E31" s="303"/>
      <c r="F31" s="91"/>
      <c r="G31" s="101"/>
      <c r="H31" s="92"/>
      <c r="I31" s="92"/>
      <c r="J31" s="92"/>
      <c r="K31" s="92"/>
      <c r="L31" s="92"/>
      <c r="M31" s="92"/>
      <c r="N31" s="93"/>
      <c r="O31" s="94"/>
      <c r="P31" s="95"/>
      <c r="Q31" s="95"/>
      <c r="R31" s="328"/>
      <c r="S31" s="328"/>
      <c r="T31" s="96"/>
      <c r="U31" s="174"/>
      <c r="V31" s="173"/>
      <c r="W31" s="173"/>
      <c r="X31" s="172"/>
    </row>
    <row r="32" spans="1:24" ht="5.0999999999999996" customHeight="1" x14ac:dyDescent="0.25">
      <c r="A32" s="114"/>
      <c r="B32" s="72"/>
      <c r="C32" s="223"/>
      <c r="D32" s="241"/>
      <c r="E32" s="305"/>
      <c r="F32" s="117"/>
      <c r="G32" s="326"/>
      <c r="H32" s="118"/>
      <c r="I32" s="118"/>
      <c r="J32" s="118"/>
      <c r="K32" s="118"/>
      <c r="L32" s="118"/>
      <c r="M32" s="118"/>
      <c r="N32" s="119"/>
      <c r="O32" s="117"/>
      <c r="P32" s="118"/>
      <c r="Q32" s="118"/>
      <c r="R32" s="326"/>
      <c r="S32" s="326"/>
      <c r="T32" s="119"/>
      <c r="U32" s="153"/>
      <c r="V32" s="273"/>
      <c r="W32" s="273"/>
      <c r="X32" s="274"/>
    </row>
    <row r="33" spans="1:24" x14ac:dyDescent="0.25">
      <c r="A33" s="25"/>
      <c r="B33" s="17" t="s">
        <v>52</v>
      </c>
      <c r="C33" s="76"/>
      <c r="D33" s="61">
        <f>SUM(F33:X33)</f>
        <v>0</v>
      </c>
      <c r="E33" s="310"/>
      <c r="F33" s="110" t="str">
        <f>IF(F17&gt;0,F29-(F31)," ")</f>
        <v xml:space="preserve"> </v>
      </c>
      <c r="G33" s="110" t="str">
        <f>IF(G17&gt;0,G29-(G31)," ")</f>
        <v xml:space="preserve"> </v>
      </c>
      <c r="H33" s="111" t="str">
        <f>IF(H17&gt;0,H29-H31," ")</f>
        <v xml:space="preserve"> </v>
      </c>
      <c r="I33" s="111" t="str">
        <f t="shared" ref="I33:X33" si="7">IF(I17&gt;0,I29-I31," ")</f>
        <v xml:space="preserve"> </v>
      </c>
      <c r="J33" s="111" t="str">
        <f t="shared" si="7"/>
        <v xml:space="preserve"> </v>
      </c>
      <c r="K33" s="111" t="str">
        <f t="shared" si="7"/>
        <v xml:space="preserve"> </v>
      </c>
      <c r="L33" s="111" t="str">
        <f t="shared" si="7"/>
        <v xml:space="preserve"> </v>
      </c>
      <c r="M33" s="111" t="str">
        <f t="shared" si="7"/>
        <v xml:space="preserve"> </v>
      </c>
      <c r="N33" s="111" t="str">
        <f t="shared" si="7"/>
        <v xml:space="preserve"> </v>
      </c>
      <c r="O33" s="111" t="str">
        <f t="shared" si="7"/>
        <v xml:space="preserve"> </v>
      </c>
      <c r="P33" s="111" t="str">
        <f t="shared" si="7"/>
        <v xml:space="preserve"> </v>
      </c>
      <c r="Q33" s="111" t="str">
        <f t="shared" si="7"/>
        <v xml:space="preserve"> </v>
      </c>
      <c r="R33" s="111" t="str">
        <f t="shared" si="7"/>
        <v xml:space="preserve"> </v>
      </c>
      <c r="S33" s="111" t="str">
        <f t="shared" si="7"/>
        <v xml:space="preserve"> </v>
      </c>
      <c r="T33" s="111" t="str">
        <f t="shared" si="7"/>
        <v xml:space="preserve"> </v>
      </c>
      <c r="U33" s="111" t="str">
        <f t="shared" si="7"/>
        <v xml:space="preserve"> </v>
      </c>
      <c r="V33" s="111" t="str">
        <f t="shared" si="7"/>
        <v xml:space="preserve"> </v>
      </c>
      <c r="W33" s="111" t="str">
        <f t="shared" si="7"/>
        <v xml:space="preserve"> </v>
      </c>
      <c r="X33" s="111" t="str">
        <f t="shared" si="7"/>
        <v xml:space="preserve"> </v>
      </c>
    </row>
    <row r="34" spans="1:24" ht="5.0999999999999996" customHeight="1" x14ac:dyDescent="0.25">
      <c r="A34" s="113"/>
      <c r="B34" s="60"/>
      <c r="C34" s="223"/>
      <c r="D34" s="240"/>
      <c r="E34" s="309"/>
      <c r="F34" s="290"/>
      <c r="G34" s="291"/>
      <c r="H34" s="291"/>
      <c r="I34" s="291"/>
      <c r="J34" s="291"/>
      <c r="K34" s="291"/>
      <c r="L34" s="291"/>
      <c r="M34" s="291"/>
      <c r="N34" s="292"/>
      <c r="O34" s="290"/>
      <c r="P34" s="291"/>
      <c r="Q34" s="291"/>
      <c r="R34" s="291"/>
      <c r="S34" s="291"/>
      <c r="T34" s="292"/>
      <c r="U34" s="276"/>
      <c r="V34" s="277"/>
      <c r="W34" s="277"/>
      <c r="X34" s="278"/>
    </row>
    <row r="35" spans="1:24" x14ac:dyDescent="0.25">
      <c r="A35" s="10" t="s">
        <v>40</v>
      </c>
      <c r="B35" s="59" t="s">
        <v>51</v>
      </c>
      <c r="C35" s="224"/>
      <c r="D35" s="234">
        <f t="shared" ref="D35:D40" si="8">SUM(F35:X35)</f>
        <v>0</v>
      </c>
      <c r="E35" s="306"/>
      <c r="F35" s="91"/>
      <c r="G35" s="101"/>
      <c r="H35" s="92"/>
      <c r="I35" s="92"/>
      <c r="J35" s="92"/>
      <c r="K35" s="92"/>
      <c r="L35" s="92"/>
      <c r="M35" s="92"/>
      <c r="N35" s="93"/>
      <c r="O35" s="94"/>
      <c r="P35" s="95"/>
      <c r="Q35" s="95"/>
      <c r="R35" s="328"/>
      <c r="S35" s="328"/>
      <c r="T35" s="96"/>
      <c r="U35" s="192"/>
      <c r="V35" s="192"/>
      <c r="W35" s="192"/>
      <c r="X35" s="192"/>
    </row>
    <row r="36" spans="1:24" x14ac:dyDescent="0.25">
      <c r="A36" s="25"/>
      <c r="B36" s="59" t="s">
        <v>56</v>
      </c>
      <c r="C36" s="224"/>
      <c r="D36" s="234">
        <f t="shared" si="8"/>
        <v>0</v>
      </c>
      <c r="E36" s="305"/>
      <c r="F36" s="105"/>
      <c r="G36" s="383"/>
      <c r="H36" s="102"/>
      <c r="I36" s="102"/>
      <c r="J36" s="102"/>
      <c r="K36" s="102"/>
      <c r="L36" s="102"/>
      <c r="M36" s="102"/>
      <c r="N36" s="106"/>
      <c r="O36" s="107"/>
      <c r="P36" s="108"/>
      <c r="Q36" s="108"/>
      <c r="R36" s="329"/>
      <c r="S36" s="329"/>
      <c r="T36" s="109"/>
      <c r="U36" s="192"/>
      <c r="V36" s="192"/>
      <c r="W36" s="192"/>
      <c r="X36" s="192"/>
    </row>
    <row r="37" spans="1:24" ht="30" x14ac:dyDescent="0.25">
      <c r="A37" s="25"/>
      <c r="B37" s="243" t="s">
        <v>63</v>
      </c>
      <c r="C37" s="224"/>
      <c r="D37" s="239">
        <f t="shared" si="8"/>
        <v>0</v>
      </c>
      <c r="E37" s="305"/>
      <c r="F37" s="105"/>
      <c r="G37" s="383"/>
      <c r="H37" s="102"/>
      <c r="I37" s="102"/>
      <c r="J37" s="102"/>
      <c r="K37" s="102"/>
      <c r="L37" s="102"/>
      <c r="M37" s="102"/>
      <c r="N37" s="106"/>
      <c r="O37" s="107"/>
      <c r="P37" s="108"/>
      <c r="Q37" s="108"/>
      <c r="R37" s="329"/>
      <c r="S37" s="329"/>
      <c r="T37" s="109"/>
      <c r="U37" s="192"/>
      <c r="V37" s="192"/>
      <c r="W37" s="192"/>
      <c r="X37" s="192"/>
    </row>
    <row r="38" spans="1:24" ht="30" x14ac:dyDescent="0.25">
      <c r="A38" s="25"/>
      <c r="B38" s="357" t="s">
        <v>345</v>
      </c>
      <c r="C38" s="224"/>
      <c r="D38" s="239">
        <f t="shared" si="8"/>
        <v>0</v>
      </c>
      <c r="E38" s="305"/>
      <c r="F38" s="105"/>
      <c r="G38" s="383"/>
      <c r="H38" s="102"/>
      <c r="I38" s="102"/>
      <c r="J38" s="102"/>
      <c r="K38" s="102"/>
      <c r="L38" s="102"/>
      <c r="M38" s="102"/>
      <c r="N38" s="106"/>
      <c r="O38" s="107"/>
      <c r="P38" s="108"/>
      <c r="Q38" s="108"/>
      <c r="R38" s="329"/>
      <c r="S38" s="329"/>
      <c r="T38" s="329"/>
      <c r="U38" s="192"/>
      <c r="V38" s="192"/>
      <c r="W38" s="192"/>
      <c r="X38" s="341"/>
    </row>
    <row r="39" spans="1:24" ht="30" x14ac:dyDescent="0.25">
      <c r="A39" s="25"/>
      <c r="B39" s="357" t="s">
        <v>346</v>
      </c>
      <c r="C39" s="224"/>
      <c r="D39" s="239">
        <f t="shared" si="8"/>
        <v>0</v>
      </c>
      <c r="E39" s="305"/>
      <c r="F39" s="105"/>
      <c r="G39" s="383"/>
      <c r="H39" s="102"/>
      <c r="I39" s="102"/>
      <c r="J39" s="102"/>
      <c r="K39" s="102"/>
      <c r="L39" s="102"/>
      <c r="M39" s="102"/>
      <c r="N39" s="106"/>
      <c r="O39" s="107"/>
      <c r="P39" s="108"/>
      <c r="Q39" s="108"/>
      <c r="R39" s="329"/>
      <c r="S39" s="329"/>
      <c r="T39" s="329"/>
      <c r="U39" s="192"/>
      <c r="V39" s="192"/>
      <c r="W39" s="192"/>
      <c r="X39" s="341"/>
    </row>
    <row r="40" spans="1:24" ht="30.75" thickBot="1" x14ac:dyDescent="0.3">
      <c r="A40" s="25"/>
      <c r="B40" s="357" t="s">
        <v>347</v>
      </c>
      <c r="C40" s="224"/>
      <c r="D40" s="239">
        <f t="shared" si="8"/>
        <v>0</v>
      </c>
      <c r="E40" s="305"/>
      <c r="F40" s="105"/>
      <c r="G40" s="383"/>
      <c r="H40" s="102"/>
      <c r="I40" s="102"/>
      <c r="J40" s="102"/>
      <c r="K40" s="102"/>
      <c r="L40" s="102"/>
      <c r="M40" s="102"/>
      <c r="N40" s="106"/>
      <c r="O40" s="107"/>
      <c r="P40" s="108"/>
      <c r="Q40" s="108"/>
      <c r="R40" s="329"/>
      <c r="S40" s="329"/>
      <c r="T40" s="329"/>
      <c r="U40" s="192"/>
      <c r="V40" s="192"/>
      <c r="W40" s="192"/>
      <c r="X40" s="341"/>
    </row>
    <row r="41" spans="1:24" ht="15.75" thickBot="1" x14ac:dyDescent="0.3">
      <c r="A41" s="25"/>
      <c r="B41" s="243" t="s">
        <v>91</v>
      </c>
      <c r="C41" s="319"/>
      <c r="D41" s="239">
        <f>E41</f>
        <v>0</v>
      </c>
      <c r="E41" s="322"/>
      <c r="F41" s="311"/>
      <c r="G41" s="384"/>
      <c r="H41" s="312"/>
      <c r="I41" s="312"/>
      <c r="J41" s="312"/>
      <c r="K41" s="312"/>
      <c r="L41" s="312"/>
      <c r="M41" s="312"/>
      <c r="N41" s="313"/>
      <c r="O41" s="311"/>
      <c r="P41" s="312"/>
      <c r="Q41" s="312"/>
      <c r="R41" s="314"/>
      <c r="S41" s="314"/>
      <c r="T41" s="314"/>
      <c r="U41" s="315"/>
      <c r="V41" s="315"/>
      <c r="W41" s="315"/>
      <c r="X41" s="316"/>
    </row>
    <row r="42" spans="1:24" x14ac:dyDescent="0.25">
      <c r="A42" s="115"/>
      <c r="B42" s="73" t="s">
        <v>17</v>
      </c>
      <c r="C42" s="76"/>
      <c r="D42" s="239">
        <f>SUM(F42:X42)</f>
        <v>0</v>
      </c>
      <c r="E42" s="305"/>
      <c r="F42" s="111" t="str">
        <f t="shared" ref="F42:X42" si="9">IF(F17&gt;0,SUM(F35:F40)," ")</f>
        <v xml:space="preserve"> </v>
      </c>
      <c r="G42" s="111" t="str">
        <f t="shared" si="9"/>
        <v xml:space="preserve"> </v>
      </c>
      <c r="H42" s="111" t="str">
        <f t="shared" si="9"/>
        <v xml:space="preserve"> </v>
      </c>
      <c r="I42" s="111" t="str">
        <f t="shared" si="9"/>
        <v xml:space="preserve"> </v>
      </c>
      <c r="J42" s="111" t="str">
        <f t="shared" si="9"/>
        <v xml:space="preserve"> </v>
      </c>
      <c r="K42" s="111" t="str">
        <f t="shared" si="9"/>
        <v xml:space="preserve"> </v>
      </c>
      <c r="L42" s="111" t="str">
        <f t="shared" si="9"/>
        <v xml:space="preserve"> </v>
      </c>
      <c r="M42" s="111" t="str">
        <f t="shared" si="9"/>
        <v xml:space="preserve"> </v>
      </c>
      <c r="N42" s="112" t="str">
        <f t="shared" si="9"/>
        <v xml:space="preserve"> </v>
      </c>
      <c r="O42" s="110" t="str">
        <f t="shared" si="9"/>
        <v xml:space="preserve"> </v>
      </c>
      <c r="P42" s="111" t="str">
        <f t="shared" si="9"/>
        <v xml:space="preserve"> </v>
      </c>
      <c r="Q42" s="111" t="str">
        <f t="shared" si="9"/>
        <v xml:space="preserve"> </v>
      </c>
      <c r="R42" s="111" t="str">
        <f t="shared" si="9"/>
        <v xml:space="preserve"> </v>
      </c>
      <c r="S42" s="111" t="str">
        <f t="shared" si="9"/>
        <v xml:space="preserve"> </v>
      </c>
      <c r="T42" s="111" t="str">
        <f t="shared" si="9"/>
        <v xml:space="preserve"> </v>
      </c>
      <c r="U42" s="111" t="str">
        <f t="shared" si="9"/>
        <v xml:space="preserve"> </v>
      </c>
      <c r="V42" s="111" t="str">
        <f t="shared" si="9"/>
        <v xml:space="preserve"> </v>
      </c>
      <c r="W42" s="111" t="str">
        <f t="shared" si="9"/>
        <v xml:space="preserve"> </v>
      </c>
      <c r="X42" s="112" t="str">
        <f t="shared" si="9"/>
        <v xml:space="preserve"> </v>
      </c>
    </row>
    <row r="43" spans="1:24" ht="5.0999999999999996" customHeight="1" x14ac:dyDescent="0.25">
      <c r="A43" s="63"/>
      <c r="B43" s="60"/>
      <c r="C43" s="223"/>
      <c r="D43" s="240"/>
      <c r="E43" s="320"/>
      <c r="F43" s="216"/>
      <c r="G43" s="216"/>
      <c r="H43" s="216"/>
      <c r="I43" s="216"/>
      <c r="J43" s="216"/>
      <c r="K43" s="216"/>
      <c r="L43" s="216"/>
      <c r="M43" s="216"/>
      <c r="N43" s="217"/>
      <c r="O43" s="215"/>
      <c r="P43" s="216"/>
      <c r="Q43" s="216"/>
      <c r="R43" s="216"/>
      <c r="S43" s="216"/>
      <c r="T43" s="217"/>
      <c r="U43" s="215"/>
      <c r="V43" s="216"/>
      <c r="W43" s="216"/>
      <c r="X43" s="217"/>
    </row>
    <row r="44" spans="1:24" ht="15" customHeight="1" x14ac:dyDescent="0.25">
      <c r="A44" s="25"/>
      <c r="B44" s="17" t="s">
        <v>49</v>
      </c>
      <c r="C44" s="76"/>
      <c r="D44" s="47">
        <f>SUM(F44:X44)</f>
        <v>0</v>
      </c>
      <c r="E44" s="303"/>
      <c r="F44" s="142" t="str">
        <f t="shared" ref="F44:X44" si="10">IF(F17&gt;0,F42-F29," ")</f>
        <v xml:space="preserve"> </v>
      </c>
      <c r="G44" s="142" t="str">
        <f t="shared" si="10"/>
        <v xml:space="preserve"> </v>
      </c>
      <c r="H44" s="176" t="str">
        <f t="shared" si="10"/>
        <v xml:space="preserve"> </v>
      </c>
      <c r="I44" s="176" t="str">
        <f t="shared" si="10"/>
        <v xml:space="preserve"> </v>
      </c>
      <c r="J44" s="176" t="str">
        <f t="shared" si="10"/>
        <v xml:space="preserve"> </v>
      </c>
      <c r="K44" s="176" t="str">
        <f t="shared" si="10"/>
        <v xml:space="preserve"> </v>
      </c>
      <c r="L44" s="176" t="str">
        <f t="shared" si="10"/>
        <v xml:space="preserve"> </v>
      </c>
      <c r="M44" s="176" t="str">
        <f t="shared" si="10"/>
        <v xml:space="preserve"> </v>
      </c>
      <c r="N44" s="177" t="str">
        <f t="shared" si="10"/>
        <v xml:space="preserve"> </v>
      </c>
      <c r="O44" s="142" t="str">
        <f t="shared" si="10"/>
        <v xml:space="preserve"> </v>
      </c>
      <c r="P44" s="176" t="str">
        <f t="shared" si="10"/>
        <v xml:space="preserve"> </v>
      </c>
      <c r="Q44" s="176" t="str">
        <f t="shared" si="10"/>
        <v xml:space="preserve"> </v>
      </c>
      <c r="R44" s="176" t="str">
        <f t="shared" si="10"/>
        <v xml:space="preserve"> </v>
      </c>
      <c r="S44" s="176" t="str">
        <f t="shared" si="10"/>
        <v xml:space="preserve"> </v>
      </c>
      <c r="T44" s="176" t="str">
        <f t="shared" si="10"/>
        <v xml:space="preserve"> </v>
      </c>
      <c r="U44" s="111" t="str">
        <f t="shared" si="10"/>
        <v xml:space="preserve"> </v>
      </c>
      <c r="V44" s="111" t="str">
        <f t="shared" si="10"/>
        <v xml:space="preserve"> </v>
      </c>
      <c r="W44" s="111" t="str">
        <f t="shared" si="10"/>
        <v xml:space="preserve"> </v>
      </c>
      <c r="X44" s="111" t="str">
        <f t="shared" si="10"/>
        <v xml:space="preserve"> </v>
      </c>
    </row>
    <row r="45" spans="1:24" ht="5.0999999999999996" customHeight="1" x14ac:dyDescent="0.25">
      <c r="A45" s="63"/>
      <c r="B45" s="60"/>
      <c r="C45" s="223"/>
      <c r="D45" s="240"/>
      <c r="E45" s="320"/>
      <c r="F45" s="216"/>
      <c r="G45" s="216"/>
      <c r="H45" s="216"/>
      <c r="I45" s="216"/>
      <c r="J45" s="216"/>
      <c r="K45" s="216"/>
      <c r="L45" s="216"/>
      <c r="M45" s="216"/>
      <c r="N45" s="217"/>
      <c r="O45" s="215"/>
      <c r="P45" s="216"/>
      <c r="Q45" s="216"/>
      <c r="R45" s="216"/>
      <c r="S45" s="216"/>
      <c r="T45" s="217"/>
      <c r="U45" s="215"/>
      <c r="V45" s="216"/>
      <c r="W45" s="216"/>
      <c r="X45" s="216"/>
    </row>
    <row r="46" spans="1:24" x14ac:dyDescent="0.25">
      <c r="A46" s="11"/>
      <c r="B46" s="17" t="s">
        <v>54</v>
      </c>
      <c r="C46" s="100"/>
      <c r="D46" s="47">
        <f>SUM(F46:X46)</f>
        <v>0</v>
      </c>
      <c r="E46" s="303"/>
      <c r="F46" s="110" t="str">
        <f t="shared" ref="F46:X46" si="11">IF(F7=0," ",F48/F7)</f>
        <v xml:space="preserve"> </v>
      </c>
      <c r="G46" s="110" t="str">
        <f t="shared" si="11"/>
        <v xml:space="preserve"> </v>
      </c>
      <c r="H46" s="111" t="str">
        <f t="shared" si="11"/>
        <v xml:space="preserve"> </v>
      </c>
      <c r="I46" s="111" t="str">
        <f t="shared" si="11"/>
        <v xml:space="preserve"> </v>
      </c>
      <c r="J46" s="111" t="str">
        <f t="shared" si="11"/>
        <v xml:space="preserve"> </v>
      </c>
      <c r="K46" s="111" t="str">
        <f t="shared" si="11"/>
        <v xml:space="preserve"> </v>
      </c>
      <c r="L46" s="111" t="str">
        <f t="shared" si="11"/>
        <v xml:space="preserve"> </v>
      </c>
      <c r="M46" s="111" t="str">
        <f t="shared" si="11"/>
        <v xml:space="preserve"> </v>
      </c>
      <c r="N46" s="112" t="str">
        <f t="shared" si="11"/>
        <v xml:space="preserve"> </v>
      </c>
      <c r="O46" s="110" t="str">
        <f t="shared" si="11"/>
        <v xml:space="preserve"> </v>
      </c>
      <c r="P46" s="111" t="str">
        <f t="shared" si="11"/>
        <v xml:space="preserve"> </v>
      </c>
      <c r="Q46" s="111" t="str">
        <f t="shared" si="11"/>
        <v xml:space="preserve"> </v>
      </c>
      <c r="R46" s="111" t="str">
        <f t="shared" si="11"/>
        <v xml:space="preserve"> </v>
      </c>
      <c r="S46" s="111" t="str">
        <f t="shared" si="11"/>
        <v xml:space="preserve"> </v>
      </c>
      <c r="T46" s="111" t="str">
        <f t="shared" si="11"/>
        <v xml:space="preserve"> </v>
      </c>
      <c r="U46" s="111" t="str">
        <f t="shared" si="11"/>
        <v xml:space="preserve"> </v>
      </c>
      <c r="V46" s="111" t="str">
        <f t="shared" si="11"/>
        <v xml:space="preserve"> </v>
      </c>
      <c r="W46" s="111" t="str">
        <f t="shared" si="11"/>
        <v xml:space="preserve"> </v>
      </c>
      <c r="X46" s="111" t="str">
        <f t="shared" si="11"/>
        <v xml:space="preserve"> </v>
      </c>
    </row>
    <row r="47" spans="1:24" ht="5.0999999999999996" customHeight="1" x14ac:dyDescent="0.25">
      <c r="A47" s="63"/>
      <c r="B47" s="60"/>
      <c r="C47" s="318"/>
      <c r="D47" s="317"/>
      <c r="E47" s="320"/>
      <c r="F47" s="216"/>
      <c r="G47" s="216"/>
      <c r="H47" s="216"/>
      <c r="I47" s="216"/>
      <c r="J47" s="216"/>
      <c r="K47" s="216"/>
      <c r="L47" s="216"/>
      <c r="M47" s="216"/>
      <c r="N47" s="217"/>
      <c r="O47" s="215"/>
      <c r="P47" s="216"/>
      <c r="Q47" s="216"/>
      <c r="R47" s="216"/>
      <c r="S47" s="216"/>
      <c r="T47" s="217"/>
      <c r="U47" s="215"/>
      <c r="V47" s="216"/>
      <c r="W47" s="216"/>
      <c r="X47" s="216"/>
    </row>
    <row r="48" spans="1:24" ht="15" customHeight="1" x14ac:dyDescent="0.25">
      <c r="A48" s="11"/>
      <c r="B48" s="17" t="s">
        <v>50</v>
      </c>
      <c r="C48" s="100"/>
      <c r="D48" s="234">
        <f>SUM(F48:X48)</f>
        <v>0</v>
      </c>
      <c r="E48" s="306"/>
      <c r="F48" s="110" t="str">
        <f>IF(F17&gt;0,F33-(F37+F38+F39+F40)," ")</f>
        <v xml:space="preserve"> </v>
      </c>
      <c r="G48" s="110" t="str">
        <f>IF(G17&gt;0,G33-(G37+G38+G39+G40)," ")</f>
        <v xml:space="preserve"> </v>
      </c>
      <c r="H48" s="111" t="str">
        <f t="shared" ref="H48:X48" si="12">IF(H17&gt;0,H33-(H37+H38+H39+H40)," ")</f>
        <v xml:space="preserve"> </v>
      </c>
      <c r="I48" s="111" t="str">
        <f t="shared" si="12"/>
        <v xml:space="preserve"> </v>
      </c>
      <c r="J48" s="111" t="str">
        <f t="shared" si="12"/>
        <v xml:space="preserve"> </v>
      </c>
      <c r="K48" s="111" t="str">
        <f t="shared" si="12"/>
        <v xml:space="preserve"> </v>
      </c>
      <c r="L48" s="111" t="str">
        <f t="shared" si="12"/>
        <v xml:space="preserve"> </v>
      </c>
      <c r="M48" s="111" t="str">
        <f t="shared" si="12"/>
        <v xml:space="preserve"> </v>
      </c>
      <c r="N48" s="112" t="str">
        <f t="shared" si="12"/>
        <v xml:space="preserve"> </v>
      </c>
      <c r="O48" s="110" t="str">
        <f t="shared" si="12"/>
        <v xml:space="preserve"> </v>
      </c>
      <c r="P48" s="111" t="str">
        <f t="shared" si="12"/>
        <v xml:space="preserve"> </v>
      </c>
      <c r="Q48" s="111" t="str">
        <f t="shared" si="12"/>
        <v xml:space="preserve"> </v>
      </c>
      <c r="R48" s="111" t="str">
        <f t="shared" si="12"/>
        <v xml:space="preserve"> </v>
      </c>
      <c r="S48" s="111" t="str">
        <f t="shared" si="12"/>
        <v xml:space="preserve"> </v>
      </c>
      <c r="T48" s="111" t="str">
        <f t="shared" si="12"/>
        <v xml:space="preserve"> </v>
      </c>
      <c r="U48" s="111" t="str">
        <f t="shared" si="12"/>
        <v xml:space="preserve"> </v>
      </c>
      <c r="V48" s="111" t="str">
        <f t="shared" si="12"/>
        <v xml:space="preserve"> </v>
      </c>
      <c r="W48" s="111" t="str">
        <f t="shared" si="12"/>
        <v xml:space="preserve"> </v>
      </c>
      <c r="X48" s="111" t="str">
        <f t="shared" si="12"/>
        <v xml:space="preserve"> </v>
      </c>
    </row>
    <row r="49" spans="1:24" ht="5.0999999999999996" customHeight="1" thickBot="1" x14ac:dyDescent="0.3">
      <c r="A49" s="227"/>
      <c r="B49" s="228"/>
      <c r="C49" s="226"/>
      <c r="D49" s="242"/>
      <c r="E49" s="321"/>
      <c r="F49" s="235"/>
      <c r="G49" s="236"/>
      <c r="H49" s="236"/>
      <c r="I49" s="236"/>
      <c r="J49" s="236"/>
      <c r="K49" s="236"/>
      <c r="L49" s="236"/>
      <c r="M49" s="236"/>
      <c r="N49" s="237"/>
      <c r="O49" s="235"/>
      <c r="P49" s="236"/>
      <c r="Q49" s="237"/>
      <c r="R49" s="236"/>
      <c r="S49" s="236"/>
      <c r="T49" s="236"/>
      <c r="U49" s="235"/>
      <c r="V49" s="236"/>
      <c r="W49" s="236"/>
      <c r="X49" s="237"/>
    </row>
  </sheetData>
  <mergeCells count="10">
    <mergeCell ref="U4:X4"/>
    <mergeCell ref="A7:B7"/>
    <mergeCell ref="A11:B11"/>
    <mergeCell ref="B2:I2"/>
    <mergeCell ref="L2:O2"/>
    <mergeCell ref="A4:B4"/>
    <mergeCell ref="F4:N4"/>
    <mergeCell ref="O4:Q4"/>
    <mergeCell ref="A5:B5"/>
    <mergeCell ref="A9:B9"/>
  </mergeCells>
  <pageMargins left="0" right="0" top="0.5" bottom="0.25" header="0.25" footer="0.05"/>
  <pageSetup paperSize="5" orientation="landscape" r:id="rId1"/>
  <headerFooter>
    <oddHeader>&amp;C&amp;"-,Bold"&amp;14DDS Expense Report (Attachment 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1A6F3-333F-4F4A-A61A-3B0FAE9EF895}">
  <sheetPr>
    <tabColor theme="0"/>
  </sheetPr>
  <dimension ref="A1:G34"/>
  <sheetViews>
    <sheetView workbookViewId="0">
      <selection activeCell="E1" sqref="E1"/>
    </sheetView>
  </sheetViews>
  <sheetFormatPr defaultRowHeight="15" x14ac:dyDescent="0.25"/>
  <cols>
    <col min="1" max="1" width="36.42578125" bestFit="1" customWidth="1"/>
    <col min="3" max="3" width="16.5703125" bestFit="1" customWidth="1"/>
    <col min="4" max="4" width="41.140625" bestFit="1" customWidth="1"/>
    <col min="5" max="5" width="13.42578125" bestFit="1" customWidth="1"/>
  </cols>
  <sheetData>
    <row r="1" spans="1:7" x14ac:dyDescent="0.25">
      <c r="A1" s="500" t="s">
        <v>406</v>
      </c>
      <c r="B1" s="500"/>
      <c r="C1" s="500"/>
      <c r="D1" s="500"/>
      <c r="E1" s="388" t="s">
        <v>407</v>
      </c>
      <c r="F1" s="389"/>
      <c r="G1" s="389"/>
    </row>
    <row r="2" spans="1:7" x14ac:dyDescent="0.25">
      <c r="A2" s="389"/>
      <c r="B2" s="389"/>
      <c r="C2" s="389"/>
      <c r="D2" s="389" t="s">
        <v>422</v>
      </c>
      <c r="E2" s="389"/>
      <c r="F2" s="389"/>
      <c r="G2" s="389"/>
    </row>
    <row r="3" spans="1:7" x14ac:dyDescent="0.25">
      <c r="A3" s="389"/>
      <c r="B3" s="390" t="s">
        <v>408</v>
      </c>
      <c r="C3" s="390"/>
      <c r="D3" s="390" t="s">
        <v>409</v>
      </c>
      <c r="E3" s="390"/>
      <c r="F3" s="390" t="s">
        <v>410</v>
      </c>
      <c r="G3" s="389"/>
    </row>
    <row r="4" spans="1:7" x14ac:dyDescent="0.25">
      <c r="A4" s="391"/>
      <c r="B4" s="501" t="s">
        <v>411</v>
      </c>
      <c r="C4" s="502"/>
      <c r="D4" s="501" t="s">
        <v>412</v>
      </c>
      <c r="E4" s="502"/>
      <c r="F4" s="503" t="s">
        <v>413</v>
      </c>
      <c r="G4" s="504"/>
    </row>
    <row r="5" spans="1:7" x14ac:dyDescent="0.25">
      <c r="A5" s="392" t="s">
        <v>414</v>
      </c>
      <c r="B5" s="497"/>
      <c r="C5" s="497"/>
      <c r="D5" s="497"/>
      <c r="E5" s="497"/>
      <c r="F5" s="498"/>
      <c r="G5" s="499"/>
    </row>
    <row r="6" spans="1:7" x14ac:dyDescent="0.25">
      <c r="A6" s="392" t="s">
        <v>415</v>
      </c>
      <c r="B6" s="497"/>
      <c r="C6" s="497"/>
      <c r="D6" s="497"/>
      <c r="E6" s="497"/>
      <c r="F6" s="498"/>
      <c r="G6" s="499"/>
    </row>
    <row r="7" spans="1:7" x14ac:dyDescent="0.25">
      <c r="A7" s="392" t="s">
        <v>416</v>
      </c>
      <c r="B7" s="497"/>
      <c r="C7" s="497"/>
      <c r="D7" s="497"/>
      <c r="E7" s="497"/>
      <c r="F7" s="498"/>
      <c r="G7" s="499"/>
    </row>
    <row r="8" spans="1:7" x14ac:dyDescent="0.25">
      <c r="A8" s="393"/>
      <c r="B8" s="389"/>
      <c r="C8" s="389"/>
      <c r="D8" s="389"/>
      <c r="E8" s="389"/>
      <c r="F8" s="389"/>
      <c r="G8" s="389"/>
    </row>
    <row r="9" spans="1:7" x14ac:dyDescent="0.25">
      <c r="A9" s="392" t="s">
        <v>417</v>
      </c>
      <c r="B9" s="497"/>
      <c r="C9" s="497"/>
      <c r="D9" s="497"/>
      <c r="E9" s="497"/>
      <c r="F9" s="498"/>
      <c r="G9" s="499"/>
    </row>
    <row r="10" spans="1:7" x14ac:dyDescent="0.25">
      <c r="A10" s="392" t="s">
        <v>418</v>
      </c>
      <c r="B10" s="497"/>
      <c r="C10" s="497"/>
      <c r="D10" s="497"/>
      <c r="E10" s="497"/>
      <c r="F10" s="498"/>
      <c r="G10" s="499"/>
    </row>
    <row r="11" spans="1:7" x14ac:dyDescent="0.25">
      <c r="A11" s="392" t="s">
        <v>416</v>
      </c>
      <c r="B11" s="497"/>
      <c r="C11" s="497"/>
      <c r="D11" s="497"/>
      <c r="E11" s="497"/>
      <c r="F11" s="498"/>
      <c r="G11" s="499"/>
    </row>
    <row r="12" spans="1:7" x14ac:dyDescent="0.25">
      <c r="A12" s="390" t="s">
        <v>419</v>
      </c>
      <c r="B12" s="390"/>
      <c r="C12" s="390" t="s">
        <v>420</v>
      </c>
      <c r="D12" s="390" t="s">
        <v>421</v>
      </c>
      <c r="E12" s="389"/>
      <c r="F12" s="389"/>
      <c r="G12" s="389"/>
    </row>
    <row r="14" spans="1:7" x14ac:dyDescent="0.25">
      <c r="A14" s="394" t="s">
        <v>423</v>
      </c>
      <c r="B14" s="395"/>
      <c r="C14" s="392" t="s">
        <v>424</v>
      </c>
      <c r="D14" s="392" t="s">
        <v>425</v>
      </c>
    </row>
    <row r="15" spans="1:7" x14ac:dyDescent="0.25">
      <c r="A15" s="497"/>
      <c r="B15" s="497"/>
      <c r="C15" s="396"/>
      <c r="D15" s="397"/>
    </row>
    <row r="16" spans="1:7" x14ac:dyDescent="0.25">
      <c r="A16" s="497"/>
      <c r="B16" s="497"/>
      <c r="C16" s="396"/>
      <c r="D16" s="397"/>
    </row>
    <row r="17" spans="1:4" x14ac:dyDescent="0.25">
      <c r="A17" s="497"/>
      <c r="B17" s="497"/>
      <c r="C17" s="396"/>
      <c r="D17" s="397"/>
    </row>
    <row r="18" spans="1:4" x14ac:dyDescent="0.25">
      <c r="A18" s="497"/>
      <c r="B18" s="497"/>
      <c r="C18" s="396"/>
      <c r="D18" s="397"/>
    </row>
    <row r="19" spans="1:4" x14ac:dyDescent="0.25">
      <c r="A19" s="390" t="s">
        <v>426</v>
      </c>
      <c r="B19" s="389"/>
      <c r="C19" s="389"/>
      <c r="D19" s="389"/>
    </row>
    <row r="20" spans="1:4" x14ac:dyDescent="0.25">
      <c r="A20" s="398" t="s">
        <v>427</v>
      </c>
      <c r="B20" s="399"/>
      <c r="C20" s="399"/>
      <c r="D20" s="400"/>
    </row>
    <row r="21" spans="1:4" x14ac:dyDescent="0.25">
      <c r="A21" s="496"/>
      <c r="B21" s="496"/>
      <c r="C21" s="496"/>
      <c r="D21" s="496"/>
    </row>
    <row r="22" spans="1:4" x14ac:dyDescent="0.25">
      <c r="A22" s="496"/>
      <c r="B22" s="496"/>
      <c r="C22" s="496"/>
      <c r="D22" s="496"/>
    </row>
    <row r="23" spans="1:4" x14ac:dyDescent="0.25">
      <c r="A23" s="496"/>
      <c r="B23" s="496"/>
      <c r="C23" s="496"/>
      <c r="D23" s="496"/>
    </row>
    <row r="24" spans="1:4" x14ac:dyDescent="0.25">
      <c r="A24" s="496"/>
      <c r="B24" s="496"/>
      <c r="C24" s="496"/>
      <c r="D24" s="496"/>
    </row>
    <row r="25" spans="1:4" x14ac:dyDescent="0.25">
      <c r="A25" s="496"/>
      <c r="B25" s="496"/>
      <c r="C25" s="496"/>
      <c r="D25" s="496"/>
    </row>
    <row r="26" spans="1:4" x14ac:dyDescent="0.25">
      <c r="A26" s="496"/>
      <c r="B26" s="496"/>
      <c r="C26" s="496"/>
      <c r="D26" s="496"/>
    </row>
    <row r="27" spans="1:4" x14ac:dyDescent="0.25">
      <c r="A27" s="496"/>
      <c r="B27" s="496"/>
      <c r="C27" s="496"/>
      <c r="D27" s="496"/>
    </row>
    <row r="28" spans="1:4" x14ac:dyDescent="0.25">
      <c r="A28" s="496"/>
      <c r="B28" s="496"/>
      <c r="C28" s="496"/>
      <c r="D28" s="496"/>
    </row>
    <row r="29" spans="1:4" x14ac:dyDescent="0.25">
      <c r="A29" s="496"/>
      <c r="B29" s="496"/>
      <c r="C29" s="496"/>
      <c r="D29" s="496"/>
    </row>
    <row r="30" spans="1:4" x14ac:dyDescent="0.25">
      <c r="A30" s="496"/>
      <c r="B30" s="496"/>
      <c r="C30" s="496"/>
      <c r="D30" s="496"/>
    </row>
    <row r="31" spans="1:4" x14ac:dyDescent="0.25">
      <c r="A31" s="496"/>
      <c r="B31" s="496"/>
      <c r="C31" s="496"/>
      <c r="D31" s="496"/>
    </row>
    <row r="32" spans="1:4" x14ac:dyDescent="0.25">
      <c r="A32" s="496"/>
      <c r="B32" s="496"/>
      <c r="C32" s="496"/>
      <c r="D32" s="496"/>
    </row>
    <row r="33" spans="1:4" x14ac:dyDescent="0.25">
      <c r="A33" s="496"/>
      <c r="B33" s="496"/>
      <c r="C33" s="496"/>
      <c r="D33" s="496"/>
    </row>
    <row r="34" spans="1:4" x14ac:dyDescent="0.25">
      <c r="A34" s="496"/>
      <c r="B34" s="496"/>
      <c r="C34" s="496"/>
      <c r="D34" s="496"/>
    </row>
  </sheetData>
  <mergeCells count="40">
    <mergeCell ref="A1:D1"/>
    <mergeCell ref="B4:C4"/>
    <mergeCell ref="D4:E4"/>
    <mergeCell ref="F4:G4"/>
    <mergeCell ref="B5:C5"/>
    <mergeCell ref="D5:E5"/>
    <mergeCell ref="F5:G5"/>
    <mergeCell ref="B6:C6"/>
    <mergeCell ref="D6:E6"/>
    <mergeCell ref="F6:G6"/>
    <mergeCell ref="B7:C7"/>
    <mergeCell ref="D7:E7"/>
    <mergeCell ref="F7:G7"/>
    <mergeCell ref="B9:C9"/>
    <mergeCell ref="D9:E9"/>
    <mergeCell ref="F9:G9"/>
    <mergeCell ref="B10:C10"/>
    <mergeCell ref="D10:E10"/>
    <mergeCell ref="F10:G10"/>
    <mergeCell ref="A25:D25"/>
    <mergeCell ref="B11:C11"/>
    <mergeCell ref="D11:E11"/>
    <mergeCell ref="F11:G11"/>
    <mergeCell ref="A15:B15"/>
    <mergeCell ref="A16:B16"/>
    <mergeCell ref="A17:B17"/>
    <mergeCell ref="A18:B18"/>
    <mergeCell ref="A21:D21"/>
    <mergeCell ref="A22:D22"/>
    <mergeCell ref="A23:D23"/>
    <mergeCell ref="A24:D24"/>
    <mergeCell ref="A32:D32"/>
    <mergeCell ref="A33:D33"/>
    <mergeCell ref="A34:D34"/>
    <mergeCell ref="A26:D26"/>
    <mergeCell ref="A27:D27"/>
    <mergeCell ref="A28:D28"/>
    <mergeCell ref="A29:D29"/>
    <mergeCell ref="A30:D30"/>
    <mergeCell ref="A31:D31"/>
  </mergeCells>
  <dataValidations count="1">
    <dataValidation type="list" allowBlank="1" showInputMessage="1" showErrorMessage="1" sqref="E1" xr:uid="{3EC3C94F-F0AA-4804-8A5F-8EC85F91A379}">
      <formula1>"(Please Select), Yes, 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P38"/>
  <sheetViews>
    <sheetView topLeftCell="A17" zoomScale="80" zoomScaleNormal="80" workbookViewId="0">
      <selection activeCell="D34" sqref="D34"/>
    </sheetView>
  </sheetViews>
  <sheetFormatPr defaultRowHeight="15" x14ac:dyDescent="0.25"/>
  <cols>
    <col min="1" max="1" width="20.5703125" style="37" customWidth="1"/>
    <col min="2" max="2" width="28.5703125" customWidth="1"/>
    <col min="3" max="3" width="5.7109375" customWidth="1"/>
    <col min="4" max="4" width="10.7109375" customWidth="1"/>
    <col min="5" max="5" width="29.28515625" customWidth="1"/>
    <col min="6" max="6" width="10.5703125" bestFit="1" customWidth="1"/>
    <col min="10" max="10" width="10.5703125" bestFit="1" customWidth="1"/>
    <col min="16" max="16" width="32.85546875" customWidth="1"/>
  </cols>
  <sheetData>
    <row r="1" spans="1:16" ht="19.5" thickBot="1" x14ac:dyDescent="0.35">
      <c r="A1" s="229" t="s">
        <v>61</v>
      </c>
    </row>
    <row r="2" spans="1:16" ht="15.75" thickBot="1" x14ac:dyDescent="0.3">
      <c r="A2" s="42" t="s">
        <v>10</v>
      </c>
      <c r="B2" s="444">
        <f>ProvderName1</f>
        <v>0</v>
      </c>
      <c r="C2" s="485"/>
      <c r="D2" s="485"/>
      <c r="E2" s="485"/>
      <c r="F2" s="35"/>
      <c r="G2" s="4" t="s">
        <v>16</v>
      </c>
      <c r="H2" s="444" t="str">
        <f>ReportType1</f>
        <v>End of Year Report</v>
      </c>
      <c r="I2" s="485"/>
      <c r="J2" s="485"/>
      <c r="K2" s="50"/>
      <c r="L2" s="36"/>
      <c r="M2" s="36"/>
      <c r="N2" s="36"/>
      <c r="O2" s="4" t="s">
        <v>15</v>
      </c>
      <c r="P2" s="34">
        <f>FiscalYear1</f>
        <v>0</v>
      </c>
    </row>
    <row r="3" spans="1:16" ht="6.75" customHeight="1" x14ac:dyDescent="0.25">
      <c r="A3" s="43"/>
      <c r="P3" s="22"/>
    </row>
    <row r="4" spans="1:16" x14ac:dyDescent="0.25">
      <c r="A4" s="43" t="s">
        <v>43</v>
      </c>
      <c r="P4" s="22"/>
    </row>
    <row r="5" spans="1:16" ht="6.75" customHeight="1" x14ac:dyDescent="0.25">
      <c r="A5" s="43"/>
      <c r="P5" s="22"/>
    </row>
    <row r="6" spans="1:16" x14ac:dyDescent="0.25">
      <c r="A6" s="244" t="s">
        <v>65</v>
      </c>
      <c r="B6" s="37">
        <f>IF(('Contract Service Page'!D35)=0,0,IF(('Contract Service Page'!D35)&gt;299999,"NO","Yes"))</f>
        <v>0</v>
      </c>
      <c r="C6" s="265">
        <v>1</v>
      </c>
      <c r="D6" s="371" t="s">
        <v>405</v>
      </c>
      <c r="E6" s="359"/>
      <c r="P6" s="22"/>
    </row>
    <row r="7" spans="1:16" x14ac:dyDescent="0.25">
      <c r="A7" s="244" t="s">
        <v>20</v>
      </c>
      <c r="B7" s="37" t="str">
        <f>IF(BenefitsPercent&gt;0,"Yes","NO")</f>
        <v>NO</v>
      </c>
      <c r="C7" s="265">
        <v>2</v>
      </c>
      <c r="D7" t="s">
        <v>72</v>
      </c>
      <c r="P7" s="22"/>
    </row>
    <row r="8" spans="1:16" ht="15.75" thickBot="1" x14ac:dyDescent="0.3">
      <c r="A8" s="11"/>
      <c r="B8" s="37">
        <f>IF(BenefitsPercent=0,0,IF(BenefitsPercent&gt;0.3,"NO","Yes"))</f>
        <v>0</v>
      </c>
      <c r="C8" s="265">
        <v>3</v>
      </c>
      <c r="D8" t="s">
        <v>74</v>
      </c>
      <c r="P8" s="22"/>
    </row>
    <row r="9" spans="1:16" x14ac:dyDescent="0.25">
      <c r="A9" s="11"/>
      <c r="B9" s="37"/>
      <c r="C9" s="265"/>
      <c r="D9" s="510"/>
      <c r="E9" s="511"/>
      <c r="F9" s="511"/>
      <c r="G9" s="511"/>
      <c r="H9" s="511"/>
      <c r="I9" s="511"/>
      <c r="J9" s="511"/>
      <c r="K9" s="511"/>
      <c r="L9" s="511"/>
      <c r="M9" s="511"/>
      <c r="N9" s="511"/>
      <c r="O9" s="511"/>
      <c r="P9" s="512"/>
    </row>
    <row r="10" spans="1:16" ht="15.75" thickBot="1" x14ac:dyDescent="0.3">
      <c r="A10" s="11"/>
      <c r="B10" s="37"/>
      <c r="C10" s="265"/>
      <c r="D10" s="513"/>
      <c r="E10" s="514"/>
      <c r="F10" s="514"/>
      <c r="G10" s="514"/>
      <c r="H10" s="514"/>
      <c r="I10" s="514"/>
      <c r="J10" s="514"/>
      <c r="K10" s="514"/>
      <c r="L10" s="514"/>
      <c r="M10" s="514"/>
      <c r="N10" s="514"/>
      <c r="O10" s="514"/>
      <c r="P10" s="515"/>
    </row>
    <row r="11" spans="1:16" ht="30.75" customHeight="1" x14ac:dyDescent="0.25">
      <c r="A11" s="11"/>
      <c r="B11" s="37">
        <f>IF(TotalBenefits=0,0,IF(ROUND(TotalBenefits,0)=ROUND(('Vendor Service Page '!D17+'Contract Service Page'!D19+'A&amp;G and Benefits Page'!E15),0),"Yes","NO"))</f>
        <v>0</v>
      </c>
      <c r="C11" s="265">
        <v>4</v>
      </c>
      <c r="D11" s="516" t="s">
        <v>85</v>
      </c>
      <c r="E11" s="516"/>
      <c r="F11" s="516"/>
      <c r="G11" s="516"/>
      <c r="H11" s="516"/>
      <c r="I11" s="516"/>
      <c r="J11" s="516"/>
      <c r="K11" s="516"/>
      <c r="L11" s="516"/>
      <c r="M11" s="516"/>
      <c r="N11" s="516"/>
      <c r="O11" s="516"/>
      <c r="P11" s="517"/>
    </row>
    <row r="12" spans="1:16" x14ac:dyDescent="0.25">
      <c r="A12" s="244" t="s">
        <v>66</v>
      </c>
      <c r="B12" s="37" t="str">
        <f>IF(AandGPercent&gt;0,"Yes","NO")</f>
        <v>NO</v>
      </c>
      <c r="C12" s="265">
        <v>5</v>
      </c>
      <c r="D12" t="s">
        <v>73</v>
      </c>
      <c r="P12" s="22"/>
    </row>
    <row r="13" spans="1:16" ht="15.75" thickBot="1" x14ac:dyDescent="0.3">
      <c r="A13" s="11"/>
      <c r="B13" s="37">
        <f>IF(AandGPercent=0,0,IF(AandGPercent&gt;0.18,"NO","Yes"))</f>
        <v>0</v>
      </c>
      <c r="C13" s="265">
        <v>6</v>
      </c>
      <c r="D13" t="s">
        <v>92</v>
      </c>
      <c r="P13" s="22"/>
    </row>
    <row r="14" spans="1:16" x14ac:dyDescent="0.25">
      <c r="A14" s="11"/>
      <c r="B14" s="37"/>
      <c r="C14" s="265"/>
      <c r="D14" s="510"/>
      <c r="E14" s="511"/>
      <c r="F14" s="511"/>
      <c r="G14" s="511"/>
      <c r="H14" s="511"/>
      <c r="I14" s="511"/>
      <c r="J14" s="511"/>
      <c r="K14" s="511"/>
      <c r="L14" s="511"/>
      <c r="M14" s="511"/>
      <c r="N14" s="511"/>
      <c r="O14" s="511"/>
      <c r="P14" s="512"/>
    </row>
    <row r="15" spans="1:16" ht="15.75" thickBot="1" x14ac:dyDescent="0.3">
      <c r="A15" s="11"/>
      <c r="B15" s="37"/>
      <c r="C15" s="265"/>
      <c r="D15" s="513"/>
      <c r="E15" s="514"/>
      <c r="F15" s="514"/>
      <c r="G15" s="514"/>
      <c r="H15" s="514"/>
      <c r="I15" s="514"/>
      <c r="J15" s="514"/>
      <c r="K15" s="514"/>
      <c r="L15" s="514"/>
      <c r="M15" s="514"/>
      <c r="N15" s="514"/>
      <c r="O15" s="514"/>
      <c r="P15" s="515"/>
    </row>
    <row r="16" spans="1:16" x14ac:dyDescent="0.25">
      <c r="A16" s="11"/>
      <c r="B16" s="37">
        <f>IF(TotalAandG=0,0,IF(ROUND(TotalAandG,0)=ROUND(('Vendor Service Page '!D25+'Contract Service Page'!D27),0),"Yes","NO"))</f>
        <v>0</v>
      </c>
      <c r="C16" s="265">
        <v>7</v>
      </c>
      <c r="D16" t="s">
        <v>75</v>
      </c>
      <c r="P16" s="22"/>
    </row>
    <row r="17" spans="1:16" x14ac:dyDescent="0.25">
      <c r="A17" s="11"/>
      <c r="B17" s="37"/>
      <c r="C17" s="265"/>
      <c r="E17" t="s">
        <v>76</v>
      </c>
      <c r="P17" s="22"/>
    </row>
    <row r="18" spans="1:16" ht="29.25" customHeight="1" x14ac:dyDescent="0.25">
      <c r="A18" s="244" t="s">
        <v>67</v>
      </c>
      <c r="B18" s="61">
        <f>IF('Vendor Service Page '!D15=0,0,IF('Vendor Service Page '!D9=0,"NO",IF(ROUND('Vendor Service Page '!D9,2)=ROUND('Vendor Service Page '!C9,2),"Yes","NO")))</f>
        <v>0</v>
      </c>
      <c r="C18" s="265">
        <v>8</v>
      </c>
      <c r="D18" s="518" t="s">
        <v>79</v>
      </c>
      <c r="E18" s="518"/>
      <c r="F18" s="518"/>
      <c r="G18" s="518"/>
      <c r="H18" s="518"/>
      <c r="I18" s="518"/>
      <c r="J18" s="518"/>
      <c r="K18" s="518"/>
      <c r="L18" s="518"/>
      <c r="M18" s="518"/>
      <c r="N18" s="518"/>
      <c r="O18" s="518"/>
      <c r="P18" s="519"/>
    </row>
    <row r="19" spans="1:16" ht="30.75" customHeight="1" x14ac:dyDescent="0.25">
      <c r="A19" s="11"/>
      <c r="B19" s="61">
        <f>IF('Contract Service Page'!D17=0,0,IF('Contract Service Page'!D11=0,"NO",IF(ROUND(SUM('Contract Service Page'!F11:X11),2)=ROUND(SUM('Contract Service Page'!C13:C16),2),"Yes","NO")))</f>
        <v>0</v>
      </c>
      <c r="C19" s="265">
        <v>9</v>
      </c>
      <c r="D19" s="518" t="s">
        <v>80</v>
      </c>
      <c r="E19" s="518"/>
      <c r="F19" s="518"/>
      <c r="G19" s="518"/>
      <c r="H19" s="518"/>
      <c r="I19" s="518"/>
      <c r="J19" s="518"/>
      <c r="K19" s="518"/>
      <c r="L19" s="518"/>
      <c r="M19" s="518"/>
      <c r="N19" s="518"/>
      <c r="O19" s="518"/>
      <c r="P19" s="519"/>
    </row>
    <row r="20" spans="1:16" ht="15.75" thickBot="1" x14ac:dyDescent="0.3">
      <c r="A20" s="244" t="s">
        <v>7</v>
      </c>
      <c r="B20" s="37" t="str">
        <f>IF(('Vendor Service Page '!D29+'Contract Service Page'!D31+'A&amp;G and Benefits Page'!E22)&gt;0, "NO", "YES")</f>
        <v>YES</v>
      </c>
      <c r="C20" s="265">
        <v>10</v>
      </c>
      <c r="D20" s="520" t="s">
        <v>78</v>
      </c>
      <c r="E20" s="520"/>
      <c r="F20" s="520"/>
      <c r="G20" s="520"/>
      <c r="H20" s="520"/>
      <c r="I20" s="520"/>
      <c r="J20" s="520"/>
      <c r="K20" s="520"/>
      <c r="L20" s="520"/>
      <c r="M20" s="520"/>
      <c r="N20" s="520"/>
      <c r="O20" s="520"/>
      <c r="P20" s="521"/>
    </row>
    <row r="21" spans="1:16" x14ac:dyDescent="0.25">
      <c r="A21" s="11"/>
      <c r="B21" s="37"/>
      <c r="C21" s="265"/>
      <c r="D21" s="510"/>
      <c r="E21" s="511"/>
      <c r="F21" s="511"/>
      <c r="G21" s="511"/>
      <c r="H21" s="511"/>
      <c r="I21" s="511"/>
      <c r="J21" s="511"/>
      <c r="K21" s="511"/>
      <c r="L21" s="511"/>
      <c r="M21" s="511"/>
      <c r="N21" s="511"/>
      <c r="O21" s="511"/>
      <c r="P21" s="512"/>
    </row>
    <row r="22" spans="1:16" ht="15.75" thickBot="1" x14ac:dyDescent="0.3">
      <c r="C22" s="265"/>
      <c r="D22" s="513"/>
      <c r="E22" s="514"/>
      <c r="F22" s="514"/>
      <c r="G22" s="514"/>
      <c r="H22" s="514"/>
      <c r="I22" s="514"/>
      <c r="J22" s="514"/>
      <c r="K22" s="514"/>
      <c r="L22" s="514"/>
      <c r="M22" s="514"/>
      <c r="N22" s="514"/>
      <c r="O22" s="514"/>
      <c r="P22" s="515"/>
    </row>
    <row r="23" spans="1:16" ht="15.75" thickBot="1" x14ac:dyDescent="0.3">
      <c r="A23" s="245" t="s">
        <v>68</v>
      </c>
      <c r="B23" s="37">
        <f>IF(SUM('Vendor Service Page '!H22:M22)=0,0,IF((SUM('Vendor Service Page '!H34:M34)+0.01)&gt;SUM('Vendor Service Page '!H22:M22),"Yes","NO"))</f>
        <v>0</v>
      </c>
      <c r="C23" s="265">
        <v>11</v>
      </c>
      <c r="D23" t="s">
        <v>344</v>
      </c>
      <c r="P23" s="22"/>
    </row>
    <row r="24" spans="1:16" x14ac:dyDescent="0.25">
      <c r="A24" s="11"/>
      <c r="B24" s="37"/>
      <c r="C24" s="265"/>
      <c r="D24" s="510"/>
      <c r="E24" s="511"/>
      <c r="F24" s="511"/>
      <c r="G24" s="511"/>
      <c r="H24" s="511"/>
      <c r="I24" s="511"/>
      <c r="J24" s="511"/>
      <c r="K24" s="511"/>
      <c r="L24" s="511"/>
      <c r="M24" s="511"/>
      <c r="N24" s="511"/>
      <c r="O24" s="511"/>
      <c r="P24" s="512"/>
    </row>
    <row r="25" spans="1:16" ht="15.75" thickBot="1" x14ac:dyDescent="0.3">
      <c r="A25" s="11"/>
      <c r="B25" s="37"/>
      <c r="C25" s="265"/>
      <c r="D25" s="513"/>
      <c r="E25" s="514"/>
      <c r="F25" s="514"/>
      <c r="G25" s="514"/>
      <c r="H25" s="514"/>
      <c r="I25" s="514"/>
      <c r="J25" s="514"/>
      <c r="K25" s="514"/>
      <c r="L25" s="514"/>
      <c r="M25" s="514"/>
      <c r="N25" s="514"/>
      <c r="O25" s="514"/>
      <c r="P25" s="515"/>
    </row>
    <row r="26" spans="1:16" ht="15.75" thickBot="1" x14ac:dyDescent="0.3">
      <c r="A26" s="11"/>
      <c r="B26" s="37">
        <f>IF(SUM('Contract Service Page'!I24:N24)=0,0,IF(SUM('Contract Service Page'!I37:N37)+0.1&gt;(SUM('Contract Service Page'!I24:N24)),"Yes","No"))</f>
        <v>0</v>
      </c>
      <c r="C26" s="265">
        <v>12</v>
      </c>
      <c r="D26" t="s">
        <v>77</v>
      </c>
      <c r="P26" s="22"/>
    </row>
    <row r="27" spans="1:16" x14ac:dyDescent="0.25">
      <c r="A27" s="11"/>
      <c r="B27" s="37"/>
      <c r="C27" s="265"/>
      <c r="D27" s="510"/>
      <c r="E27" s="511"/>
      <c r="F27" s="511"/>
      <c r="G27" s="511"/>
      <c r="H27" s="511"/>
      <c r="I27" s="511"/>
      <c r="J27" s="511"/>
      <c r="K27" s="511"/>
      <c r="L27" s="511"/>
      <c r="M27" s="511"/>
      <c r="N27" s="511"/>
      <c r="O27" s="511"/>
      <c r="P27" s="512"/>
    </row>
    <row r="28" spans="1:16" ht="15.75" thickBot="1" x14ac:dyDescent="0.3">
      <c r="A28" s="11"/>
      <c r="B28" s="37"/>
      <c r="C28" s="265"/>
      <c r="D28" s="513"/>
      <c r="E28" s="514"/>
      <c r="F28" s="514"/>
      <c r="G28" s="514"/>
      <c r="H28" s="514"/>
      <c r="I28" s="514"/>
      <c r="J28" s="514"/>
      <c r="K28" s="514"/>
      <c r="L28" s="514"/>
      <c r="M28" s="514"/>
      <c r="N28" s="514"/>
      <c r="O28" s="514"/>
      <c r="P28" s="515"/>
    </row>
    <row r="29" spans="1:16" x14ac:dyDescent="0.25">
      <c r="A29" s="244" t="s">
        <v>69</v>
      </c>
      <c r="B29" s="61">
        <f>'Vendor Service Page '!D40+'Contract Service Page'!D44</f>
        <v>0</v>
      </c>
      <c r="C29" s="265">
        <v>13</v>
      </c>
      <c r="D29" t="s">
        <v>70</v>
      </c>
      <c r="K29" s="509"/>
      <c r="L29" s="509"/>
      <c r="M29" s="213"/>
      <c r="N29" s="213"/>
      <c r="P29" s="22"/>
    </row>
    <row r="30" spans="1:16" x14ac:dyDescent="0.25">
      <c r="A30" s="43"/>
      <c r="P30" s="22"/>
    </row>
    <row r="31" spans="1:16" ht="15.75" thickBot="1" x14ac:dyDescent="0.3">
      <c r="A31" s="508" t="s">
        <v>106</v>
      </c>
      <c r="B31" s="3"/>
      <c r="C31" s="265">
        <v>14</v>
      </c>
      <c r="D31" s="522" t="s">
        <v>390</v>
      </c>
      <c r="E31" s="523"/>
      <c r="F31" s="523"/>
      <c r="G31" s="522"/>
      <c r="H31" s="522"/>
      <c r="I31" s="522"/>
      <c r="J31" s="523"/>
      <c r="K31" s="522"/>
      <c r="L31" s="522"/>
      <c r="M31" s="522"/>
      <c r="N31" s="522"/>
      <c r="O31" s="522"/>
      <c r="P31" s="524"/>
    </row>
    <row r="32" spans="1:16" x14ac:dyDescent="0.25">
      <c r="A32" s="508"/>
      <c r="D32" s="525">
        <f>INDEX('Vendor Service Page '!I45:M46,1,1)</f>
        <v>0</v>
      </c>
      <c r="E32" s="516"/>
      <c r="F32" s="516"/>
      <c r="G32" s="516"/>
      <c r="H32" s="516"/>
      <c r="I32" s="516"/>
      <c r="J32" s="516"/>
      <c r="K32" s="516"/>
      <c r="L32" s="516"/>
      <c r="M32" s="516"/>
      <c r="N32" s="516"/>
      <c r="O32" s="516"/>
      <c r="P32" s="517"/>
    </row>
    <row r="33" spans="1:16" ht="15.75" thickBot="1" x14ac:dyDescent="0.3">
      <c r="A33" s="43"/>
      <c r="D33" s="526"/>
      <c r="E33" s="527"/>
      <c r="F33" s="527"/>
      <c r="G33" s="527"/>
      <c r="H33" s="527"/>
      <c r="I33" s="527"/>
      <c r="J33" s="527"/>
      <c r="K33" s="527"/>
      <c r="L33" s="527"/>
      <c r="M33" s="527"/>
      <c r="N33" s="527"/>
      <c r="O33" s="527"/>
      <c r="P33" s="528"/>
    </row>
    <row r="34" spans="1:16" ht="15.75" thickBot="1" x14ac:dyDescent="0.3">
      <c r="A34" s="43"/>
      <c r="C34">
        <v>15</v>
      </c>
      <c r="D34" t="s">
        <v>429</v>
      </c>
      <c r="J34" s="297"/>
      <c r="P34" s="22"/>
    </row>
    <row r="35" spans="1:16" ht="63" customHeight="1" thickBot="1" x14ac:dyDescent="0.3">
      <c r="A35" s="402" t="s">
        <v>428</v>
      </c>
      <c r="B35" s="387" t="str">
        <f>IF('Related Parties'!E1="Yes","Yes",IF('Related Parties'!E1="No","No","Please select response and complete worksheet if applicable on the Related Parties tab"))</f>
        <v>Please select response and complete worksheet if applicable on the Related Parties tab</v>
      </c>
      <c r="C35" s="401"/>
      <c r="D35" s="505"/>
      <c r="E35" s="506"/>
      <c r="F35" s="506"/>
      <c r="G35" s="506"/>
      <c r="H35" s="506"/>
      <c r="I35" s="506"/>
      <c r="J35" s="506"/>
      <c r="K35" s="506"/>
      <c r="L35" s="506"/>
      <c r="M35" s="506"/>
      <c r="N35" s="506"/>
      <c r="O35" s="506"/>
      <c r="P35" s="507"/>
    </row>
    <row r="36" spans="1:16" x14ac:dyDescent="0.25">
      <c r="E36" s="297"/>
      <c r="F36" s="297"/>
      <c r="J36" s="297"/>
    </row>
    <row r="37" spans="1:16" x14ac:dyDescent="0.25">
      <c r="E37" s="297"/>
      <c r="F37" s="297"/>
      <c r="J37" s="297"/>
    </row>
    <row r="38" spans="1:16" x14ac:dyDescent="0.25">
      <c r="F38" s="297"/>
      <c r="J38" s="297"/>
    </row>
  </sheetData>
  <mergeCells count="15">
    <mergeCell ref="D35:P35"/>
    <mergeCell ref="A31:A32"/>
    <mergeCell ref="D32:P33"/>
    <mergeCell ref="B2:E2"/>
    <mergeCell ref="H2:J2"/>
    <mergeCell ref="K29:L29"/>
    <mergeCell ref="D9:P10"/>
    <mergeCell ref="D11:P11"/>
    <mergeCell ref="D14:P15"/>
    <mergeCell ref="D18:P18"/>
    <mergeCell ref="D19:P19"/>
    <mergeCell ref="D20:P20"/>
    <mergeCell ref="D21:P22"/>
    <mergeCell ref="D24:P25"/>
    <mergeCell ref="D27:P28"/>
  </mergeCells>
  <pageMargins left="0" right="0" top="0.5" bottom="0.25" header="0.25" footer="0.05"/>
  <pageSetup paperSize="5" scale="79" orientation="landscape" r:id="rId1"/>
  <headerFooter>
    <oddHeader>&amp;C&amp;"-,Bold"&amp;14DDS Expense Report (Attachment D)</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673E79E0C3E640A3EA83010EA564F7" ma:contentTypeVersion="16" ma:contentTypeDescription="Create a new document." ma:contentTypeScope="" ma:versionID="7b5400e9bdfd878d18f66cc9f0eb5915">
  <xsd:schema xmlns:xsd="http://www.w3.org/2001/XMLSchema" xmlns:xs="http://www.w3.org/2001/XMLSchema" xmlns:p="http://schemas.microsoft.com/office/2006/metadata/properties" xmlns:ns2="5aa524db-7994-4ced-a2c9-48a98e90847e" xmlns:ns3="8a992f34-6748-40d0-a1a6-bff449e3bc95" targetNamespace="http://schemas.microsoft.com/office/2006/metadata/properties" ma:root="true" ma:fieldsID="f4d574550018294bafbe057c95de5d20" ns2:_="" ns3:_="">
    <xsd:import namespace="5aa524db-7994-4ced-a2c9-48a98e90847e"/>
    <xsd:import namespace="8a992f34-6748-40d0-a1a6-bff449e3bc9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Description0"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524db-7994-4ced-a2c9-48a98e9084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Description0" ma:index="12" nillable="true" ma:displayName="Description" ma:internalName="Description0">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992f34-6748-40d0-a1a6-bff449e3bc9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75d7816-9169-48cb-b9df-4d21a66dca2d}" ma:internalName="TaxCatchAll" ma:showField="CatchAllData" ma:web="8a992f34-6748-40d0-a1a6-bff449e3bc9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tion0 xmlns="5aa524db-7994-4ced-a2c9-48a98e90847e" xsi:nil="true"/>
    <lcf76f155ced4ddcb4097134ff3c332f xmlns="5aa524db-7994-4ced-a2c9-48a98e90847e">
      <Terms xmlns="http://schemas.microsoft.com/office/infopath/2007/PartnerControls"/>
    </lcf76f155ced4ddcb4097134ff3c332f>
    <TaxCatchAll xmlns="8a992f34-6748-40d0-a1a6-bff449e3bc95" xsi:nil="true"/>
  </documentManagement>
</p:properties>
</file>

<file path=customXml/itemProps1.xml><?xml version="1.0" encoding="utf-8"?>
<ds:datastoreItem xmlns:ds="http://schemas.openxmlformats.org/officeDocument/2006/customXml" ds:itemID="{430AE84F-A050-4B90-B99F-278D3EB3C9C4}"/>
</file>

<file path=customXml/itemProps2.xml><?xml version="1.0" encoding="utf-8"?>
<ds:datastoreItem xmlns:ds="http://schemas.openxmlformats.org/officeDocument/2006/customXml" ds:itemID="{039373D6-CA85-4B1D-A942-4DC7D17FAA52}"/>
</file>

<file path=customXml/itemProps3.xml><?xml version="1.0" encoding="utf-8"?>
<ds:datastoreItem xmlns:ds="http://schemas.openxmlformats.org/officeDocument/2006/customXml" ds:itemID="{46677EF5-992B-4BD2-AA7A-74DA95F7667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Demographics Page</vt:lpstr>
      <vt:lpstr>A&amp;G and Benefits Page</vt:lpstr>
      <vt:lpstr>Vendor Service Page </vt:lpstr>
      <vt:lpstr>Contract Service Page</vt:lpstr>
      <vt:lpstr>Related Parties</vt:lpstr>
      <vt:lpstr>Review Page</vt:lpstr>
      <vt:lpstr>AandGPercent</vt:lpstr>
      <vt:lpstr>BenefitsPercent</vt:lpstr>
      <vt:lpstr>FiscalYear1</vt:lpstr>
      <vt:lpstr>NonAllowableAandG</vt:lpstr>
      <vt:lpstr>'Demographics Page'!Print_Area</vt:lpstr>
      <vt:lpstr>ProvderName1</vt:lpstr>
      <vt:lpstr>ReportType1</vt:lpstr>
      <vt:lpstr>TotalAandG</vt:lpstr>
      <vt:lpstr>TotalBenefits</vt:lpstr>
    </vt:vector>
  </TitlesOfParts>
  <Company>State of Connecticut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SecchiaroliC</dc:creator>
  <cp:lastModifiedBy>Sienna, Jamie</cp:lastModifiedBy>
  <cp:lastPrinted>2013-01-14T19:23:28Z</cp:lastPrinted>
  <dcterms:created xsi:type="dcterms:W3CDTF">2010-11-17T19:22:18Z</dcterms:created>
  <dcterms:modified xsi:type="dcterms:W3CDTF">2024-08-27T15:11:20Z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0x01010043673E79E0C3E640A3EA83010EA564F7</vt:lpwstr>
  </property>
</Properties>
</file>