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.sharepoint.com/sites/DASOSCGRwebsitemanagement/Shared Documents/General/00_Revised Forms Posted/"/>
    </mc:Choice>
  </mc:AlternateContent>
  <xr:revisionPtr revIDLastSave="2" documentId="8_{62C8C30F-9541-4C0E-9000-D71524312F31}" xr6:coauthVersionLast="47" xr6:coauthVersionMax="47" xr10:uidLastSave="{773D6D3A-89BC-432B-9C5F-1FB8556B8E47}"/>
  <bookViews>
    <workbookView xWindow="31005" yWindow="900" windowWidth="25695" windowHeight="14460" xr2:uid="{2FD9EAF3-ECA3-4EE7-83FF-ABC79EE906D6}"/>
  </bookViews>
  <sheets>
    <sheet name="Space Standards Calculation" sheetId="1" r:id="rId1"/>
    <sheet name="lists" sheetId="2" state="hidden" r:id="rId2"/>
  </sheets>
  <definedNames>
    <definedName name="_xlnm.Print_Area" localSheetId="0">'Space Standards Calculation'!$A$1:$N$71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5" i="1" l="1"/>
  <c r="L50" i="1" l="1"/>
  <c r="L49" i="1"/>
  <c r="L51" i="1" l="1"/>
  <c r="L54" i="1" l="1"/>
  <c r="L29" i="1" l="1"/>
  <c r="L28" i="1"/>
  <c r="L27" i="1"/>
  <c r="L26" i="1"/>
  <c r="H29" i="1" l="1"/>
  <c r="H28" i="1"/>
  <c r="H27" i="1"/>
  <c r="H26" i="1"/>
  <c r="D30" i="1"/>
  <c r="D29" i="1"/>
  <c r="D28" i="1"/>
  <c r="D27" i="1"/>
  <c r="D26" i="1"/>
  <c r="L44" i="1" l="1"/>
  <c r="L46" i="1" s="1"/>
  <c r="L55" i="1" s="1"/>
  <c r="L58" i="1" l="1"/>
  <c r="L59" i="1" l="1"/>
  <c r="L66" i="1" s="1"/>
  <c r="L68" i="1" l="1"/>
  <c r="L63" i="1"/>
</calcChain>
</file>

<file path=xl/sharedStrings.xml><?xml version="1.0" encoding="utf-8"?>
<sst xmlns="http://schemas.openxmlformats.org/spreadsheetml/2006/main" count="106" uniqueCount="93">
  <si>
    <t>DAS-057 SPACE STANDARDS CALCULATION
Regulatory Reference:
RCSA Sec. 10-287c-15(a)</t>
  </si>
  <si>
    <t>STATE OF CONNECTICUT
DEPARTMENT OF ADMINISTRATIVE SERVICES
PUBLIC SCHOOL BUILDING PROJECTS GRANTS PROGRAM</t>
  </si>
  <si>
    <t>Space Standards Calculation Worksheet</t>
  </si>
  <si>
    <t>This worksheet must be completed and submitted with all priority list projects, including those for:
New construction (N), Extensions (E), Alterations (A), Approved Renovations (RNV), or any combination thereof.</t>
  </si>
  <si>
    <t xml:space="preserve"> Building Information Input</t>
  </si>
  <si>
    <t>Fill in only the white cells. Results such as reimbursable area and adjustment factors will calculate automatically once all required inputs are entered.</t>
  </si>
  <si>
    <t>DAS Project Number and Type:</t>
  </si>
  <si>
    <t>Example: 987-0654 RNV</t>
  </si>
  <si>
    <t>Date:</t>
  </si>
  <si>
    <t>Project or School Name:</t>
  </si>
  <si>
    <t>LEA or District Name:</t>
  </si>
  <si>
    <t>(a)</t>
  </si>
  <si>
    <t>Enter the highest projected 8-year enrollment for the completed school building project:</t>
  </si>
  <si>
    <t>pupils</t>
  </si>
  <si>
    <t>(b)</t>
  </si>
  <si>
    <t>SF completed project</t>
  </si>
  <si>
    <t>(c)</t>
  </si>
  <si>
    <t>Enter the square footage of the building constructed before 1959 in the completed project:</t>
  </si>
  <si>
    <t>SF pre-1959</t>
  </si>
  <si>
    <t>(d)</t>
  </si>
  <si>
    <t>SF HVAC systems</t>
  </si>
  <si>
    <t>(e)</t>
  </si>
  <si>
    <t>Select "Yes" in the tables below for each grade served in the completed school building project:</t>
  </si>
  <si>
    <t>Pre-K / K</t>
  </si>
  <si>
    <t>SF/pupil</t>
  </si>
  <si>
    <t xml:space="preserve"> Statutory and Regulatory Space Standards Calculations</t>
  </si>
  <si>
    <r>
      <rPr>
        <b/>
        <sz val="10"/>
        <color rgb="FF000000"/>
        <rFont val="Calibri"/>
        <scheme val="minor"/>
      </rPr>
      <t xml:space="preserve">State Standard Space Specifications (Space Standards) Table per </t>
    </r>
    <r>
      <rPr>
        <b/>
        <i/>
        <sz val="10"/>
        <color rgb="FF000000"/>
        <rFont val="Calibri"/>
        <scheme val="minor"/>
      </rPr>
      <t>RCSA § 10-287c-15(a)</t>
    </r>
  </si>
  <si>
    <t>Grade</t>
  </si>
  <si>
    <t xml:space="preserve">Projected Enrollment </t>
  </si>
  <si>
    <t>Pre-K &amp; K</t>
  </si>
  <si>
    <t>Allowable Square Footage (SF) per Pupil</t>
  </si>
  <si>
    <t>0 - 350</t>
  </si>
  <si>
    <t>351 - 750</t>
  </si>
  <si>
    <t>751 - 1500</t>
  </si>
  <si>
    <t>Over 1500</t>
  </si>
  <si>
    <t>(f)</t>
  </si>
  <si>
    <t>Sum of the square footage allowances for all grades housed in the school:</t>
  </si>
  <si>
    <t>SF-grade/pupil</t>
  </si>
  <si>
    <t>(g)</t>
  </si>
  <si>
    <t>Number of grades housed in the completed project:</t>
  </si>
  <si>
    <t>grades</t>
  </si>
  <si>
    <t>(h)</t>
  </si>
  <si>
    <t>Initial maximum square foot per pupil (SF/Pupil):</t>
  </si>
  <si>
    <t xml:space="preserve">(f) / (g) = </t>
  </si>
  <si>
    <r>
      <rPr>
        <b/>
        <sz val="10"/>
        <color rgb="FF000000"/>
        <rFont val="Calibri"/>
        <scheme val="minor"/>
      </rPr>
      <t xml:space="preserve"> Adjusted Square Footage for Pre-1959 Construction per </t>
    </r>
    <r>
      <rPr>
        <b/>
        <i/>
        <sz val="10"/>
        <color rgb="FF000000"/>
        <rFont val="Calibri"/>
        <scheme val="minor"/>
      </rPr>
      <t>CGS § 10-286(c)(1)</t>
    </r>
  </si>
  <si>
    <t>(i)</t>
  </si>
  <si>
    <t>Adjusted pre-1959 square footage of facility:</t>
  </si>
  <si>
    <t xml:space="preserve">0.8 x (c) = </t>
  </si>
  <si>
    <t>adjusted SF pre-1959</t>
  </si>
  <si>
    <t>(j)</t>
  </si>
  <si>
    <t>Post-1959 square footage of facility:</t>
  </si>
  <si>
    <t xml:space="preserve">(b) - (c) = </t>
  </si>
  <si>
    <t>SF post-1959</t>
  </si>
  <si>
    <t>(k)</t>
  </si>
  <si>
    <t>Adjusted total square footage of facility:</t>
  </si>
  <si>
    <t xml:space="preserve">(i) - (j) = </t>
  </si>
  <si>
    <t>adjusted total SF</t>
  </si>
  <si>
    <r>
      <rPr>
        <b/>
        <sz val="10"/>
        <color rgb="FF000000"/>
        <rFont val="Calibri"/>
        <scheme val="minor"/>
      </rPr>
      <t xml:space="preserve"> Percentage Increase for HVAC Systems per </t>
    </r>
    <r>
      <rPr>
        <b/>
        <i/>
        <sz val="10"/>
        <color rgb="FF000000"/>
        <rFont val="Calibri"/>
        <scheme val="minor"/>
      </rPr>
      <t>CGS § 10-286(c)(2)</t>
    </r>
  </si>
  <si>
    <t>(l)</t>
  </si>
  <si>
    <t>Actual percentage of the building area dedicated to HVAC systems:</t>
  </si>
  <si>
    <t xml:space="preserve">(d) / (b) = </t>
  </si>
  <si>
    <t>1% max. increase</t>
  </si>
  <si>
    <t>(m)</t>
  </si>
  <si>
    <t>Allowable increase in SF/Pupil for HVAC systems:</t>
  </si>
  <si>
    <t xml:space="preserve">(h) x ( the lesser of (l) or 1% ) = </t>
  </si>
  <si>
    <t>Incremental SF/pupil</t>
  </si>
  <si>
    <r>
      <rPr>
        <b/>
        <sz val="10"/>
        <color rgb="FF000000"/>
        <rFont val="Calibri"/>
        <scheme val="minor"/>
      </rPr>
      <t xml:space="preserve"> Maximum Reimbursable Building Area per </t>
    </r>
    <r>
      <rPr>
        <b/>
        <i/>
        <sz val="10"/>
        <color rgb="FF000000"/>
        <rFont val="Calibri"/>
        <scheme val="minor"/>
      </rPr>
      <t>RCSA § 10-287c-15(a)(1)</t>
    </r>
  </si>
  <si>
    <t>(n)</t>
  </si>
  <si>
    <t>Revised maximum allowable SF/Pupil under Chapter 173 statutes:</t>
  </si>
  <si>
    <t xml:space="preserve">(h) + (m) = </t>
  </si>
  <si>
    <t>Allowable SF/pupil</t>
  </si>
  <si>
    <t>(o)</t>
  </si>
  <si>
    <t>Maximum reimbursable building area:</t>
  </si>
  <si>
    <t xml:space="preserve">(n) x (a) = </t>
  </si>
  <si>
    <t>Allowable SF</t>
  </si>
  <si>
    <t xml:space="preserve"> Conclusion and Grant Reimbursement Reduction Factor</t>
  </si>
  <si>
    <t>Does the completed school building project meet the Space Standards?</t>
  </si>
  <si>
    <t>If "Yes," the project's reimbursement is not reduced. If "No," the below adjustment factor applies.</t>
  </si>
  <si>
    <t>Total adjusted final building area exceeding the maximum reimbursible area:</t>
  </si>
  <si>
    <t xml:space="preserve"> (k) - (o) = </t>
  </si>
  <si>
    <t xml:space="preserve"> Excess SF</t>
  </si>
  <si>
    <t>Reimbursement Adjustment Factor:</t>
  </si>
  <si>
    <t xml:space="preserve">(p) / (k) = </t>
  </si>
  <si>
    <t xml:space="preserve"> Adjustment factor</t>
  </si>
  <si>
    <t>If the adjusted total building area exceeds the allowable limit, this factor will be used to reduce the grant reimbursement in accordance with CGS § 10-286(a)(1).</t>
  </si>
  <si>
    <t>yes/no</t>
  </si>
  <si>
    <t>Yes</t>
  </si>
  <si>
    <t>No</t>
  </si>
  <si>
    <t>Enter the total square footage of the completed school building project:</t>
  </si>
  <si>
    <t>Measured to the inside face of the exterior walls; must match the Code Sheet's "Building Area," per the International Building Code, as adopted by the State Building Code.</t>
  </si>
  <si>
    <r>
      <t xml:space="preserve">Enter the square footage of the building dedicated to HVAC systems in the completed project:
</t>
    </r>
    <r>
      <rPr>
        <sz val="10"/>
        <color rgb="FF000000"/>
        <rFont val="Calibri"/>
        <family val="2"/>
      </rPr>
      <t>E.g., dedicated mechanical rooms.</t>
    </r>
  </si>
  <si>
    <r>
      <t xml:space="preserve"> Initial Square Footage per Pupil per </t>
    </r>
    <r>
      <rPr>
        <b/>
        <i/>
        <sz val="10"/>
        <color rgb="FF000000"/>
        <rFont val="Calibri"/>
      </rPr>
      <t>RCSA § 10-287c-15(a)</t>
    </r>
  </si>
  <si>
    <t>Rev. Date
6/3/2025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</si>
</sst>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&quot;$&quot;#,##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</font>
    <font>
      <b/>
      <i/>
      <sz val="10"/>
      <color rgb="FF000000"/>
      <name val="Calibri"/>
    </font>
    <font>
      <b/>
      <sz val="10"/>
      <color rgb="FF000000"/>
      <name val="Calibri"/>
      <scheme val="minor"/>
    </font>
    <font>
      <b/>
      <i/>
      <sz val="10"/>
      <color rgb="FF000000"/>
      <name val="Calibri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rgb="FF000000"/>
      </right>
      <top/>
      <bottom style="hair">
        <color indexed="64"/>
      </bottom>
      <diagonal/>
    </border>
    <border>
      <left style="thin">
        <color rgb="FF000000"/>
      </left>
      <right/>
      <top/>
      <bottom/>
      <diagonal/>
    </border>
  </borders>
  <cellStyleXfs count="4">
    <xf numFmtId="0" fontId="0" fillId="0" borderId="0"/>
    <xf numFmtId="0" fontId="2" fillId="0" borderId="0"/>
    <xf numFmtId="0" fontId="8" fillId="0" borderId="0"/>
    <xf numFmtId="0" fontId="9" fillId="0" borderId="0"/>
  </cellStyleXfs>
  <cellXfs count="122">
    <xf numFmtId="0" fontId="0" fillId="0" borderId="0" xfId="0"/>
    <xf numFmtId="0" fontId="6" fillId="0" borderId="0" xfId="0" applyFont="1"/>
    <xf numFmtId="0" fontId="7" fillId="0" borderId="0" xfId="0" applyFont="1"/>
    <xf numFmtId="3" fontId="0" fillId="0" borderId="0" xfId="0" applyNumberFormat="1"/>
    <xf numFmtId="0" fontId="0" fillId="0" borderId="0" xfId="0" quotePrefix="1"/>
    <xf numFmtId="2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66" fontId="1" fillId="0" borderId="0" xfId="0" applyNumberFormat="1" applyFont="1"/>
    <xf numFmtId="165" fontId="1" fillId="0" borderId="0" xfId="0" applyNumberFormat="1" applyFont="1"/>
    <xf numFmtId="0" fontId="0" fillId="2" borderId="4" xfId="0" applyFill="1" applyBorder="1"/>
    <xf numFmtId="0" fontId="0" fillId="2" borderId="5" xfId="0" applyFill="1" applyBorder="1"/>
    <xf numFmtId="0" fontId="20" fillId="2" borderId="3" xfId="0" applyFont="1" applyFill="1" applyBorder="1" applyAlignment="1">
      <alignment horizontal="center"/>
    </xf>
    <xf numFmtId="0" fontId="15" fillId="2" borderId="0" xfId="0" applyFont="1" applyFill="1"/>
    <xf numFmtId="0" fontId="10" fillId="2" borderId="0" xfId="0" applyFont="1" applyFill="1"/>
    <xf numFmtId="0" fontId="12" fillId="2" borderId="0" xfId="0" applyFont="1" applyFill="1"/>
    <xf numFmtId="0" fontId="0" fillId="2" borderId="0" xfId="0" applyFill="1" applyAlignment="1">
      <alignment horizontal="left" wrapText="1"/>
    </xf>
    <xf numFmtId="0" fontId="0" fillId="2" borderId="4" xfId="0" applyFill="1" applyBorder="1" applyAlignment="1">
      <alignment horizontal="left" wrapText="1"/>
    </xf>
    <xf numFmtId="3" fontId="1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/>
    <xf numFmtId="0" fontId="1" fillId="2" borderId="0" xfId="0" applyFont="1" applyFill="1" applyAlignment="1" applyProtection="1">
      <alignment horizontal="center"/>
      <protection locked="0"/>
    </xf>
    <xf numFmtId="0" fontId="0" fillId="2" borderId="0" xfId="0" applyFill="1"/>
    <xf numFmtId="0" fontId="1" fillId="2" borderId="4" xfId="0" applyFont="1" applyFill="1" applyBorder="1"/>
    <xf numFmtId="0" fontId="7" fillId="2" borderId="5" xfId="0" applyFont="1" applyFill="1" applyBorder="1"/>
    <xf numFmtId="0" fontId="4" fillId="2" borderId="0" xfId="1" applyFont="1" applyFill="1" applyAlignment="1">
      <alignment horizontal="right"/>
    </xf>
    <xf numFmtId="0" fontId="5" fillId="2" borderId="5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3" fillId="2" borderId="0" xfId="0" applyFont="1" applyFill="1" applyAlignment="1">
      <alignment horizontal="right"/>
    </xf>
    <xf numFmtId="0" fontId="13" fillId="2" borderId="0" xfId="0" applyFont="1" applyFill="1"/>
    <xf numFmtId="0" fontId="13" fillId="2" borderId="0" xfId="1" applyFont="1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 applyAlignment="1">
      <alignment horizontal="left" wrapText="1"/>
    </xf>
    <xf numFmtId="0" fontId="10" fillId="2" borderId="10" xfId="0" applyFont="1" applyFill="1" applyBorder="1"/>
    <xf numFmtId="0" fontId="10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/>
    </xf>
    <xf numFmtId="0" fontId="14" fillId="2" borderId="0" xfId="0" applyFont="1" applyFill="1"/>
    <xf numFmtId="3" fontId="20" fillId="2" borderId="7" xfId="0" applyNumberFormat="1" applyFont="1" applyFill="1" applyBorder="1" applyAlignment="1">
      <alignment horizontal="center"/>
    </xf>
    <xf numFmtId="3" fontId="20" fillId="2" borderId="8" xfId="0" applyNumberFormat="1" applyFont="1" applyFill="1" applyBorder="1" applyAlignment="1">
      <alignment horizontal="center"/>
    </xf>
    <xf numFmtId="4" fontId="20" fillId="2" borderId="7" xfId="0" applyNumberFormat="1" applyFont="1" applyFill="1" applyBorder="1" applyAlignment="1">
      <alignment horizontal="center"/>
    </xf>
    <xf numFmtId="1" fontId="0" fillId="2" borderId="0" xfId="0" applyNumberFormat="1" applyFill="1" applyAlignment="1">
      <alignment horizontal="center"/>
    </xf>
    <xf numFmtId="0" fontId="16" fillId="2" borderId="0" xfId="0" applyFont="1" applyFill="1"/>
    <xf numFmtId="3" fontId="20" fillId="2" borderId="2" xfId="0" applyNumberFormat="1" applyFont="1" applyFill="1" applyBorder="1" applyAlignment="1">
      <alignment horizontal="center"/>
    </xf>
    <xf numFmtId="3" fontId="19" fillId="2" borderId="16" xfId="0" applyNumberFormat="1" applyFont="1" applyFill="1" applyBorder="1" applyAlignment="1">
      <alignment horizontal="center"/>
    </xf>
    <xf numFmtId="164" fontId="20" fillId="2" borderId="7" xfId="0" applyNumberFormat="1" applyFont="1" applyFill="1" applyBorder="1" applyAlignment="1">
      <alignment horizontal="center"/>
    </xf>
    <xf numFmtId="3" fontId="0" fillId="2" borderId="0" xfId="0" applyNumberFormat="1" applyFill="1" applyAlignment="1">
      <alignment horizontal="center"/>
    </xf>
    <xf numFmtId="4" fontId="20" fillId="2" borderId="13" xfId="0" applyNumberFormat="1" applyFont="1" applyFill="1" applyBorder="1" applyAlignment="1">
      <alignment horizontal="center"/>
    </xf>
    <xf numFmtId="3" fontId="19" fillId="2" borderId="15" xfId="0" applyNumberFormat="1" applyFont="1" applyFill="1" applyBorder="1" applyAlignment="1">
      <alignment horizontal="center"/>
    </xf>
    <xf numFmtId="3" fontId="0" fillId="2" borderId="0" xfId="0" applyNumberFormat="1" applyFill="1"/>
    <xf numFmtId="0" fontId="0" fillId="2" borderId="4" xfId="0" applyFill="1" applyBorder="1" applyAlignment="1">
      <alignment horizontal="right"/>
    </xf>
    <xf numFmtId="0" fontId="1" fillId="2" borderId="18" xfId="0" applyFont="1" applyFill="1" applyBorder="1" applyAlignment="1">
      <alignment horizontal="left"/>
    </xf>
    <xf numFmtId="0" fontId="0" fillId="2" borderId="18" xfId="0" applyFill="1" applyBorder="1" applyAlignment="1">
      <alignment wrapText="1"/>
    </xf>
    <xf numFmtId="0" fontId="0" fillId="2" borderId="18" xfId="0" applyFill="1" applyBorder="1" applyAlignment="1">
      <alignment horizontal="right"/>
    </xf>
    <xf numFmtId="0" fontId="0" fillId="2" borderId="19" xfId="0" applyFill="1" applyBorder="1"/>
    <xf numFmtId="3" fontId="18" fillId="2" borderId="6" xfId="0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0" fillId="2" borderId="0" xfId="0" applyFill="1" applyAlignment="1">
      <alignment wrapText="1"/>
    </xf>
    <xf numFmtId="0" fontId="11" fillId="2" borderId="0" xfId="0" applyFont="1" applyFill="1" applyAlignment="1">
      <alignment horizontal="left"/>
    </xf>
    <xf numFmtId="3" fontId="1" fillId="2" borderId="0" xfId="0" applyNumberFormat="1" applyFont="1" applyFill="1" applyAlignment="1">
      <alignment horizontal="center"/>
    </xf>
    <xf numFmtId="0" fontId="0" fillId="2" borderId="18" xfId="0" applyFill="1" applyBorder="1"/>
    <xf numFmtId="3" fontId="18" fillId="2" borderId="16" xfId="0" applyNumberFormat="1" applyFont="1" applyFill="1" applyBorder="1" applyAlignment="1">
      <alignment horizontal="center"/>
    </xf>
    <xf numFmtId="10" fontId="18" fillId="2" borderId="6" xfId="0" applyNumberFormat="1" applyFont="1" applyFill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10" xfId="0" applyFill="1" applyBorder="1"/>
    <xf numFmtId="0" fontId="0" fillId="2" borderId="7" xfId="0" applyFill="1" applyBorder="1"/>
    <xf numFmtId="0" fontId="0" fillId="2" borderId="17" xfId="0" applyFill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3" fontId="1" fillId="3" borderId="7" xfId="0" applyNumberFormat="1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7" fillId="2" borderId="0" xfId="0" applyFont="1" applyFill="1"/>
    <xf numFmtId="0" fontId="17" fillId="2" borderId="5" xfId="0" applyFont="1" applyFill="1" applyBorder="1"/>
    <xf numFmtId="0" fontId="10" fillId="2" borderId="0" xfId="0" applyFont="1" applyFill="1" applyAlignment="1">
      <alignment horizontal="right"/>
    </xf>
    <xf numFmtId="0" fontId="12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 wrapText="1"/>
    </xf>
    <xf numFmtId="0" fontId="22" fillId="2" borderId="18" xfId="0" applyFont="1" applyFill="1" applyBorder="1" applyAlignment="1">
      <alignment horizontal="left"/>
    </xf>
    <xf numFmtId="0" fontId="22" fillId="2" borderId="18" xfId="0" applyFont="1" applyFill="1" applyBorder="1"/>
    <xf numFmtId="0" fontId="10" fillId="2" borderId="20" xfId="0" applyFont="1" applyFill="1" applyBorder="1" applyAlignment="1">
      <alignment horizontal="right"/>
    </xf>
    <xf numFmtId="0" fontId="10" fillId="2" borderId="19" xfId="0" applyFont="1" applyFill="1" applyBorder="1" applyAlignment="1">
      <alignment horizontal="right"/>
    </xf>
    <xf numFmtId="0" fontId="24" fillId="2" borderId="0" xfId="0" applyFont="1" applyFill="1"/>
    <xf numFmtId="0" fontId="10" fillId="2" borderId="21" xfId="0" applyFont="1" applyFill="1" applyBorder="1" applyAlignment="1">
      <alignment horizontal="right"/>
    </xf>
    <xf numFmtId="0" fontId="26" fillId="2" borderId="21" xfId="0" applyFont="1" applyFill="1" applyBorder="1" applyAlignment="1">
      <alignment horizontal="right" wrapText="1"/>
    </xf>
    <xf numFmtId="0" fontId="10" fillId="2" borderId="21" xfId="0" applyFont="1" applyFill="1" applyBorder="1" applyAlignment="1">
      <alignment horizontal="right" wrapText="1"/>
    </xf>
    <xf numFmtId="0" fontId="27" fillId="2" borderId="0" xfId="0" applyFont="1" applyFill="1" applyAlignment="1">
      <alignment horizontal="left" wrapText="1"/>
    </xf>
    <xf numFmtId="0" fontId="13" fillId="2" borderId="0" xfId="0" applyFont="1" applyFill="1" applyAlignment="1">
      <alignment horizontal="left" wrapText="1"/>
    </xf>
    <xf numFmtId="0" fontId="27" fillId="2" borderId="0" xfId="0" applyFont="1" applyFill="1" applyAlignment="1">
      <alignment wrapText="1"/>
    </xf>
    <xf numFmtId="0" fontId="27" fillId="2" borderId="0" xfId="0" applyFont="1" applyFill="1" applyAlignment="1">
      <alignment horizontal="left"/>
    </xf>
    <xf numFmtId="0" fontId="10" fillId="2" borderId="0" xfId="0" applyFont="1" applyFill="1" applyAlignment="1">
      <alignment horizontal="right" wrapText="1"/>
    </xf>
    <xf numFmtId="0" fontId="10" fillId="2" borderId="0" xfId="0" quotePrefix="1" applyFont="1" applyFill="1" applyAlignment="1">
      <alignment horizontal="right"/>
    </xf>
    <xf numFmtId="0" fontId="27" fillId="2" borderId="0" xfId="0" applyFont="1" applyFill="1"/>
    <xf numFmtId="0" fontId="0" fillId="0" borderId="0" xfId="0" applyAlignment="1">
      <alignment horizontal="right" wrapText="1"/>
    </xf>
    <xf numFmtId="0" fontId="1" fillId="0" borderId="0" xfId="0" applyFont="1" applyAlignment="1">
      <alignment horizontal="right" wrapText="1"/>
    </xf>
    <xf numFmtId="0" fontId="21" fillId="4" borderId="9" xfId="0" applyFont="1" applyFill="1" applyBorder="1" applyAlignment="1">
      <alignment horizontal="center"/>
    </xf>
    <xf numFmtId="0" fontId="21" fillId="4" borderId="8" xfId="0" applyFont="1" applyFill="1" applyBorder="1" applyAlignment="1">
      <alignment horizontal="center"/>
    </xf>
    <xf numFmtId="0" fontId="21" fillId="4" borderId="3" xfId="0" applyFont="1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3" fillId="0" borderId="8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3" borderId="7" xfId="0" applyFont="1" applyFill="1" applyBorder="1" applyAlignment="1" applyProtection="1">
      <alignment horizontal="left"/>
      <protection locked="0"/>
    </xf>
    <xf numFmtId="0" fontId="13" fillId="3" borderId="12" xfId="0" applyFont="1" applyFill="1" applyBorder="1" applyAlignment="1" applyProtection="1">
      <alignment horizontal="left"/>
      <protection locked="0"/>
    </xf>
    <xf numFmtId="0" fontId="10" fillId="2" borderId="0" xfId="0" applyFont="1" applyFill="1" applyAlignment="1">
      <alignment horizontal="left" wrapText="1"/>
    </xf>
    <xf numFmtId="0" fontId="27" fillId="2" borderId="0" xfId="0" applyFont="1" applyFill="1" applyAlignment="1">
      <alignment horizontal="left" vertical="center" wrapText="1"/>
    </xf>
    <xf numFmtId="0" fontId="10" fillId="2" borderId="7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14" fontId="13" fillId="3" borderId="13" xfId="1" applyNumberFormat="1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left" vertical="top" wrapText="1"/>
    </xf>
  </cellXfs>
  <cellStyles count="4">
    <cellStyle name="Normal" xfId="0" builtinId="0"/>
    <cellStyle name="Normal 2" xfId="3" xr:uid="{1137FB68-AAB4-4B9D-91BD-FB55E5318448}"/>
    <cellStyle name="Normal 2 2" xfId="1" xr:uid="{E8DBB7C5-8F06-4A92-970F-CD301305B13E}"/>
    <cellStyle name="Normal 3" xfId="2" xr:uid="{1C07F4BC-E47C-432D-ACAC-94991CDDCC85}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2457B-4E10-4F71-BFD8-8B7D251FC6D0}">
  <dimension ref="A1:Z71"/>
  <sheetViews>
    <sheetView showGridLines="0" tabSelected="1" zoomScaleNormal="100" workbookViewId="0">
      <selection activeCell="D9" sqref="D9:F9"/>
    </sheetView>
  </sheetViews>
  <sheetFormatPr defaultRowHeight="15" x14ac:dyDescent="0.25"/>
  <cols>
    <col min="1" max="1" width="10" customWidth="1"/>
    <col min="2" max="14" width="8.7109375" customWidth="1"/>
    <col min="24" max="24" width="12" bestFit="1" customWidth="1"/>
    <col min="26" max="26" width="11.140625" bestFit="1" customWidth="1"/>
    <col min="27" max="27" width="10.85546875" customWidth="1"/>
  </cols>
  <sheetData>
    <row r="1" spans="1:26" ht="60" customHeight="1" x14ac:dyDescent="0.25">
      <c r="A1" s="104" t="s">
        <v>0</v>
      </c>
      <c r="B1" s="105"/>
      <c r="C1" s="105"/>
      <c r="D1" s="105"/>
      <c r="E1" s="102" t="s">
        <v>1</v>
      </c>
      <c r="F1" s="103"/>
      <c r="G1" s="103"/>
      <c r="H1" s="103"/>
      <c r="I1" s="103"/>
      <c r="J1" s="103"/>
      <c r="K1" s="106" t="s">
        <v>92</v>
      </c>
      <c r="L1" s="107"/>
      <c r="M1" s="107"/>
      <c r="N1" s="108"/>
    </row>
    <row r="2" spans="1:26" x14ac:dyDescent="0.25">
      <c r="A2" s="96" t="s">
        <v>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8"/>
    </row>
    <row r="3" spans="1:26" x14ac:dyDescent="0.25">
      <c r="A3" s="99" t="s">
        <v>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1"/>
    </row>
    <row r="4" spans="1:26" x14ac:dyDescent="0.25">
      <c r="A4" s="99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1"/>
    </row>
    <row r="5" spans="1:26" ht="4.5" customHeight="1" x14ac:dyDescent="0.25">
      <c r="A5" s="18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34"/>
    </row>
    <row r="6" spans="1:26" x14ac:dyDescent="0.25">
      <c r="A6" s="96" t="s">
        <v>4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</row>
    <row r="7" spans="1:26" ht="13.5" customHeight="1" x14ac:dyDescent="0.25">
      <c r="A7" s="77" t="s">
        <v>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  <c r="S7" s="6"/>
      <c r="T7" s="6"/>
      <c r="U7" s="6"/>
      <c r="V7" s="6"/>
      <c r="W7" s="6"/>
      <c r="X7" s="6"/>
    </row>
    <row r="8" spans="1:26" ht="6.75" customHeight="1" x14ac:dyDescent="0.25">
      <c r="A8" s="1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12"/>
      <c r="Q8" s="7"/>
      <c r="W8" s="6"/>
      <c r="X8" s="6"/>
      <c r="Y8" s="6"/>
      <c r="Z8" s="6"/>
    </row>
    <row r="9" spans="1:26" ht="14.25" customHeight="1" x14ac:dyDescent="0.25">
      <c r="A9" s="27"/>
      <c r="B9" s="28"/>
      <c r="C9" s="29" t="s">
        <v>6</v>
      </c>
      <c r="D9" s="109"/>
      <c r="E9" s="109"/>
      <c r="F9" s="109"/>
      <c r="G9" s="14" t="s">
        <v>7</v>
      </c>
      <c r="H9" s="30"/>
      <c r="I9" s="31" t="s">
        <v>8</v>
      </c>
      <c r="J9" s="115"/>
      <c r="K9" s="115"/>
      <c r="L9" s="22"/>
      <c r="M9" s="25"/>
      <c r="N9" s="12"/>
    </row>
    <row r="10" spans="1:26" ht="14.25" customHeight="1" x14ac:dyDescent="0.25">
      <c r="A10" s="27"/>
      <c r="B10" s="28"/>
      <c r="C10" s="29" t="s">
        <v>9</v>
      </c>
      <c r="D10" s="109"/>
      <c r="E10" s="109"/>
      <c r="F10" s="109"/>
      <c r="G10" s="109"/>
      <c r="H10" s="109"/>
      <c r="I10" s="109"/>
      <c r="J10" s="109"/>
      <c r="K10" s="109"/>
      <c r="L10" s="22"/>
      <c r="M10" s="25"/>
      <c r="N10" s="26"/>
    </row>
    <row r="11" spans="1:26" ht="14.25" customHeight="1" x14ac:dyDescent="0.25">
      <c r="A11" s="27"/>
      <c r="B11" s="28"/>
      <c r="C11" s="29" t="s">
        <v>10</v>
      </c>
      <c r="D11" s="110"/>
      <c r="E11" s="110"/>
      <c r="F11" s="110"/>
      <c r="G11" s="110"/>
      <c r="H11" s="110"/>
      <c r="I11" s="110"/>
      <c r="J11" s="110"/>
      <c r="K11" s="110"/>
      <c r="L11" s="22"/>
      <c r="M11" s="25"/>
      <c r="N11" s="26"/>
    </row>
    <row r="12" spans="1:26" s="2" customFormat="1" ht="9" customHeight="1" x14ac:dyDescent="0.25">
      <c r="A12" s="23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4"/>
      <c r="O12"/>
      <c r="P12"/>
      <c r="Q12"/>
      <c r="R12"/>
      <c r="S12"/>
      <c r="T12"/>
      <c r="U12"/>
      <c r="W12"/>
      <c r="X12"/>
      <c r="Y12"/>
    </row>
    <row r="13" spans="1:26" ht="15" customHeight="1" x14ac:dyDescent="0.25">
      <c r="A13" s="84" t="s">
        <v>11</v>
      </c>
      <c r="B13" s="30" t="s">
        <v>12</v>
      </c>
      <c r="C13" s="30"/>
      <c r="D13" s="29"/>
      <c r="E13" s="29"/>
      <c r="F13" s="38"/>
      <c r="G13" s="30"/>
      <c r="H13" s="30"/>
      <c r="I13" s="30"/>
      <c r="J13" s="30"/>
      <c r="K13" s="30"/>
      <c r="L13" s="69"/>
      <c r="M13" s="16" t="s">
        <v>13</v>
      </c>
      <c r="N13" s="12"/>
      <c r="R13" s="6"/>
      <c r="S13" s="6"/>
    </row>
    <row r="14" spans="1:26" ht="6" customHeight="1" x14ac:dyDescent="0.25">
      <c r="A14" s="84"/>
      <c r="B14" s="30"/>
      <c r="C14" s="29"/>
      <c r="D14" s="29"/>
      <c r="E14" s="38"/>
      <c r="F14" s="30"/>
      <c r="G14" s="30"/>
      <c r="H14" s="30"/>
      <c r="I14" s="30"/>
      <c r="J14" s="30"/>
      <c r="K14" s="30"/>
      <c r="L14" s="21"/>
      <c r="M14" s="16"/>
      <c r="N14" s="12"/>
      <c r="R14" s="6"/>
      <c r="S14" s="6"/>
    </row>
    <row r="15" spans="1:26" ht="15" customHeight="1" x14ac:dyDescent="0.25">
      <c r="A15" s="84" t="s">
        <v>14</v>
      </c>
      <c r="B15" s="90" t="s">
        <v>88</v>
      </c>
      <c r="C15" s="89"/>
      <c r="D15" s="89"/>
      <c r="E15" s="89"/>
      <c r="F15" s="89"/>
      <c r="G15" s="89"/>
      <c r="H15" s="89"/>
      <c r="I15" s="89"/>
      <c r="J15" s="89"/>
      <c r="K15" s="89"/>
      <c r="L15" s="70"/>
      <c r="M15" s="16" t="s">
        <v>15</v>
      </c>
      <c r="N15" s="12"/>
      <c r="R15" s="6"/>
      <c r="S15" s="6"/>
    </row>
    <row r="16" spans="1:26" x14ac:dyDescent="0.25">
      <c r="A16" s="85"/>
      <c r="B16" s="121" t="s">
        <v>89</v>
      </c>
      <c r="C16" s="121"/>
      <c r="D16" s="121"/>
      <c r="E16" s="121"/>
      <c r="F16" s="121"/>
      <c r="G16" s="121"/>
      <c r="H16" s="121"/>
      <c r="I16" s="121"/>
      <c r="J16" s="121"/>
      <c r="K16" s="89"/>
      <c r="L16" s="22"/>
      <c r="M16" s="22"/>
      <c r="N16" s="12"/>
      <c r="V16" s="95"/>
      <c r="W16" s="95"/>
    </row>
    <row r="17" spans="1:26" x14ac:dyDescent="0.25">
      <c r="A17" s="85"/>
      <c r="B17" s="121"/>
      <c r="C17" s="121"/>
      <c r="D17" s="121"/>
      <c r="E17" s="121"/>
      <c r="F17" s="121"/>
      <c r="G17" s="121"/>
      <c r="H17" s="121"/>
      <c r="I17" s="121"/>
      <c r="J17" s="121"/>
      <c r="K17" s="89"/>
      <c r="L17" s="22"/>
      <c r="M17" s="22"/>
      <c r="N17" s="12"/>
      <c r="Q17" s="7"/>
      <c r="V17" s="95"/>
      <c r="W17" s="95"/>
      <c r="X17" s="6"/>
      <c r="Y17" s="6"/>
    </row>
    <row r="18" spans="1:26" ht="6" customHeight="1" x14ac:dyDescent="0.25">
      <c r="A18" s="85"/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19"/>
      <c r="M18" s="16"/>
      <c r="N18" s="12"/>
      <c r="Q18" s="7"/>
      <c r="V18" s="78"/>
      <c r="W18" s="78"/>
      <c r="X18" s="6"/>
      <c r="Y18" s="6"/>
    </row>
    <row r="19" spans="1:26" ht="15" customHeight="1" x14ac:dyDescent="0.25">
      <c r="A19" s="84" t="s">
        <v>16</v>
      </c>
      <c r="B19" s="30" t="s">
        <v>17</v>
      </c>
      <c r="C19" s="30"/>
      <c r="D19" s="30"/>
      <c r="E19" s="30"/>
      <c r="F19" s="30"/>
      <c r="G19" s="30"/>
      <c r="H19" s="30"/>
      <c r="I19" s="30"/>
      <c r="J19" s="30"/>
      <c r="K19" s="30"/>
      <c r="L19" s="70"/>
      <c r="M19" s="16" t="s">
        <v>18</v>
      </c>
      <c r="N19" s="12"/>
      <c r="W19" s="6"/>
      <c r="X19" s="6"/>
      <c r="Y19" s="6"/>
    </row>
    <row r="20" spans="1:26" ht="6" customHeight="1" x14ac:dyDescent="0.25">
      <c r="A20" s="86"/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19"/>
      <c r="M20" s="16"/>
      <c r="N20" s="12"/>
      <c r="W20" s="6"/>
      <c r="X20" s="6"/>
      <c r="Y20" s="6"/>
    </row>
    <row r="21" spans="1:26" ht="15" customHeight="1" x14ac:dyDescent="0.25">
      <c r="A21" s="84" t="s">
        <v>19</v>
      </c>
      <c r="B21" s="112" t="s">
        <v>90</v>
      </c>
      <c r="C21" s="112"/>
      <c r="D21" s="112"/>
      <c r="E21" s="112"/>
      <c r="F21" s="112"/>
      <c r="G21" s="112"/>
      <c r="H21" s="112"/>
      <c r="I21" s="112"/>
      <c r="J21" s="112"/>
      <c r="K21" s="112"/>
      <c r="L21" s="70"/>
      <c r="M21" s="16" t="s">
        <v>20</v>
      </c>
      <c r="N21" s="12"/>
      <c r="O21" s="94"/>
      <c r="P21" s="94"/>
      <c r="Q21" s="94"/>
      <c r="W21" s="8"/>
      <c r="X21" s="6"/>
      <c r="Y21" s="6"/>
    </row>
    <row r="22" spans="1:26" ht="15" customHeight="1" x14ac:dyDescent="0.25">
      <c r="A22" s="86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22"/>
      <c r="M22" s="22"/>
      <c r="N22" s="12"/>
      <c r="O22" s="94"/>
      <c r="P22" s="94"/>
      <c r="Q22" s="94"/>
    </row>
    <row r="23" spans="1:26" ht="6" customHeight="1" x14ac:dyDescent="0.25">
      <c r="A23" s="84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22"/>
      <c r="M23" s="15"/>
      <c r="N23" s="12"/>
      <c r="W23" s="6"/>
      <c r="X23" s="6"/>
      <c r="Y23" s="6"/>
      <c r="Z23" s="6"/>
    </row>
    <row r="24" spans="1:26" x14ac:dyDescent="0.25">
      <c r="A24" s="84" t="s">
        <v>21</v>
      </c>
      <c r="B24" s="30" t="s">
        <v>22</v>
      </c>
      <c r="C24" s="30"/>
      <c r="D24" s="30"/>
      <c r="E24" s="30"/>
      <c r="F24" s="30"/>
      <c r="G24" s="30"/>
      <c r="H24" s="30"/>
      <c r="I24" s="30"/>
      <c r="J24" s="30"/>
      <c r="K24" s="30"/>
      <c r="L24" s="22"/>
      <c r="M24" s="22"/>
      <c r="N24" s="12"/>
      <c r="Q24" s="7"/>
      <c r="W24" s="6"/>
      <c r="X24" s="6"/>
      <c r="Y24" s="6"/>
      <c r="Z24" s="6"/>
    </row>
    <row r="25" spans="1:26" ht="9.75" customHeight="1" x14ac:dyDescent="0.25">
      <c r="A25" s="1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12"/>
      <c r="Q25" s="7"/>
      <c r="W25" s="6"/>
      <c r="X25" s="6"/>
      <c r="Y25" s="6"/>
      <c r="Z25" s="6"/>
    </row>
    <row r="26" spans="1:26" ht="15" customHeight="1" x14ac:dyDescent="0.25">
      <c r="A26" s="11"/>
      <c r="B26" s="91" t="s">
        <v>23</v>
      </c>
      <c r="C26" s="68"/>
      <c r="D26" s="13" t="str">
        <f>IF(C26="Yes",IF(L13&lt;351,B38,IF(L13&lt;751,B39,IF(L13&lt;1501,B40,B41))),"")</f>
        <v/>
      </c>
      <c r="E26" s="14" t="s">
        <v>24</v>
      </c>
      <c r="F26" s="76">
        <v>5</v>
      </c>
      <c r="G26" s="68"/>
      <c r="H26" s="13" t="str">
        <f>IF(G26="Yes",IF(L13&lt;351,G38,IF(L13&lt;751,G39,IF(L13&lt;1501,G40,G41))),"")</f>
        <v/>
      </c>
      <c r="I26" s="14" t="s">
        <v>24</v>
      </c>
      <c r="J26" s="15">
        <v>9</v>
      </c>
      <c r="K26" s="68"/>
      <c r="L26" s="13" t="str">
        <f>IF(K26="Yes",IF(L13&lt;351,K38,IF(L13&lt;751,K39,IF(L13&lt;1501,K40,K41))),"")</f>
        <v/>
      </c>
      <c r="M26" s="14" t="s">
        <v>24</v>
      </c>
      <c r="N26" s="12"/>
      <c r="Q26" s="7"/>
      <c r="R26" s="6"/>
      <c r="S26" s="6"/>
      <c r="W26" s="8"/>
      <c r="X26" s="9"/>
      <c r="Y26" s="6"/>
      <c r="Z26" s="6"/>
    </row>
    <row r="27" spans="1:26" x14ac:dyDescent="0.25">
      <c r="A27" s="11"/>
      <c r="B27" s="92">
        <v>1</v>
      </c>
      <c r="C27" s="68"/>
      <c r="D27" s="13" t="str">
        <f>IF(C27="Yes",IF(L13&lt;351,C38,IF(L13&lt;751,C39,IF(L13&lt;1501,C40,C41))),"")</f>
        <v/>
      </c>
      <c r="E27" s="14" t="s">
        <v>24</v>
      </c>
      <c r="F27" s="76">
        <v>6</v>
      </c>
      <c r="G27" s="68"/>
      <c r="H27" s="13" t="str">
        <f>IF(G27="Yes",IF(L13&lt;351,H38,IF(L13&lt;751,H39,IF(L13&lt;1501,H40,H41))),"")</f>
        <v/>
      </c>
      <c r="I27" s="14" t="s">
        <v>24</v>
      </c>
      <c r="J27" s="15">
        <v>10</v>
      </c>
      <c r="K27" s="68"/>
      <c r="L27" s="13" t="str">
        <f>IF(K27="Yes",IF(L13&lt;351,L38,IF(L13&lt;751,L39,IF(L13&lt;1501,L40,L41))),"")</f>
        <v/>
      </c>
      <c r="M27" s="14" t="s">
        <v>24</v>
      </c>
      <c r="N27" s="12"/>
      <c r="W27" s="6"/>
      <c r="Y27" s="6"/>
      <c r="Z27" s="10"/>
    </row>
    <row r="28" spans="1:26" x14ac:dyDescent="0.25">
      <c r="A28" s="11"/>
      <c r="B28" s="76">
        <v>2</v>
      </c>
      <c r="C28" s="68"/>
      <c r="D28" s="13" t="str">
        <f>IF(C28="Yes",IF(L13&lt;351,D38,IF(L13&lt;751,D39,IF(L13&lt;1501,D40,D41))),"")</f>
        <v/>
      </c>
      <c r="E28" s="14" t="s">
        <v>24</v>
      </c>
      <c r="F28" s="76">
        <v>7</v>
      </c>
      <c r="G28" s="68"/>
      <c r="H28" s="13" t="str">
        <f>IF(G28="Yes",IF(L13&lt;351,I38,IF(L13&lt;751,I39,IF(L13&lt;1501,I40,I41))),"")</f>
        <v/>
      </c>
      <c r="I28" s="14" t="s">
        <v>24</v>
      </c>
      <c r="J28" s="15">
        <v>11</v>
      </c>
      <c r="K28" s="68"/>
      <c r="L28" s="13" t="str">
        <f>IF(K28="Yes",IF(L13&lt;351,M38,IF(L13&lt;751,M39,IF(L13&lt;1501,M40,M41))),"")</f>
        <v/>
      </c>
      <c r="M28" s="14" t="s">
        <v>24</v>
      </c>
      <c r="N28" s="12"/>
      <c r="R28" s="6"/>
      <c r="S28" s="6"/>
    </row>
    <row r="29" spans="1:26" x14ac:dyDescent="0.25">
      <c r="A29" s="11"/>
      <c r="B29" s="76">
        <v>3</v>
      </c>
      <c r="C29" s="68"/>
      <c r="D29" s="13" t="str">
        <f>IF(C29="Yes",IF(L13&lt;351,E38,IF(L13&lt;751,E39,IF(L13&lt;1501,E40,E41))),"")</f>
        <v/>
      </c>
      <c r="E29" s="14" t="s">
        <v>24</v>
      </c>
      <c r="F29" s="76">
        <v>8</v>
      </c>
      <c r="G29" s="68"/>
      <c r="H29" s="13" t="str">
        <f>IF(G29="Yes",IF(L13&lt;351,J38,IF(L13&lt;751,J39,IF(L13&lt;1501,J40,J41))),"")</f>
        <v/>
      </c>
      <c r="I29" s="14" t="s">
        <v>24</v>
      </c>
      <c r="J29" s="15">
        <v>12</v>
      </c>
      <c r="K29" s="68"/>
      <c r="L29" s="13" t="str">
        <f>IF(K29="Yes",IF(L13&lt;351,N38,IF(L13&lt;751,N39,IF(L13&lt;1501,N40,N41))),"")</f>
        <v/>
      </c>
      <c r="M29" s="14" t="s">
        <v>24</v>
      </c>
      <c r="N29" s="12"/>
    </row>
    <row r="30" spans="1:26" x14ac:dyDescent="0.25">
      <c r="A30" s="11"/>
      <c r="B30" s="76">
        <v>4</v>
      </c>
      <c r="C30" s="68"/>
      <c r="D30" s="13" t="str">
        <f>IF(C30="Yes",IF(L13&lt;351,F38,IF(L13&lt;751,F39,IF(L13&lt;1501,F40,F41))),"")</f>
        <v/>
      </c>
      <c r="E30" s="14" t="s">
        <v>24</v>
      </c>
      <c r="F30" s="22"/>
      <c r="G30" s="22"/>
      <c r="H30" s="22"/>
      <c r="I30" s="22"/>
      <c r="J30" s="22"/>
      <c r="K30" s="22"/>
      <c r="L30" s="22"/>
      <c r="M30" s="22"/>
      <c r="N30" s="12"/>
    </row>
    <row r="31" spans="1:26" ht="13.5" customHeight="1" x14ac:dyDescent="0.25">
      <c r="A31" s="1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12"/>
    </row>
    <row r="32" spans="1:26" x14ac:dyDescent="0.25">
      <c r="A32" s="96" t="s">
        <v>25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8"/>
    </row>
    <row r="33" spans="1:14" ht="5.25" customHeight="1" x14ac:dyDescent="0.25">
      <c r="A33" s="1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12"/>
    </row>
    <row r="34" spans="1:14" ht="15" customHeight="1" x14ac:dyDescent="0.25">
      <c r="A34" s="83" t="s">
        <v>26</v>
      </c>
      <c r="B34" s="30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</row>
    <row r="35" spans="1:14" x14ac:dyDescent="0.25">
      <c r="A35" s="35"/>
      <c r="B35" s="113" t="s">
        <v>27</v>
      </c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4"/>
    </row>
    <row r="36" spans="1:14" x14ac:dyDescent="0.25">
      <c r="A36" s="119" t="s">
        <v>28</v>
      </c>
      <c r="B36" s="36" t="s">
        <v>29</v>
      </c>
      <c r="C36" s="37">
        <v>1</v>
      </c>
      <c r="D36" s="37">
        <v>2</v>
      </c>
      <c r="E36" s="37">
        <v>3</v>
      </c>
      <c r="F36" s="37">
        <v>4</v>
      </c>
      <c r="G36" s="37">
        <v>5</v>
      </c>
      <c r="H36" s="37">
        <v>6</v>
      </c>
      <c r="I36" s="37">
        <v>7</v>
      </c>
      <c r="J36" s="37">
        <v>8</v>
      </c>
      <c r="K36" s="37">
        <v>9</v>
      </c>
      <c r="L36" s="37">
        <v>10</v>
      </c>
      <c r="M36" s="37">
        <v>11</v>
      </c>
      <c r="N36" s="37">
        <v>12</v>
      </c>
    </row>
    <row r="37" spans="1:14" x14ac:dyDescent="0.25">
      <c r="A37" s="120"/>
      <c r="B37" s="116" t="s">
        <v>30</v>
      </c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8"/>
    </row>
    <row r="38" spans="1:14" ht="12" customHeight="1" x14ac:dyDescent="0.25">
      <c r="A38" s="37" t="s">
        <v>31</v>
      </c>
      <c r="B38" s="37">
        <v>124</v>
      </c>
      <c r="C38" s="37">
        <v>124</v>
      </c>
      <c r="D38" s="37">
        <v>124</v>
      </c>
      <c r="E38" s="37">
        <v>124</v>
      </c>
      <c r="F38" s="37">
        <v>124</v>
      </c>
      <c r="G38" s="37">
        <v>156</v>
      </c>
      <c r="H38" s="37">
        <v>156</v>
      </c>
      <c r="I38" s="37">
        <v>180</v>
      </c>
      <c r="J38" s="37">
        <v>180</v>
      </c>
      <c r="K38" s="37">
        <v>180</v>
      </c>
      <c r="L38" s="37">
        <v>194</v>
      </c>
      <c r="M38" s="37">
        <v>194</v>
      </c>
      <c r="N38" s="37">
        <v>194</v>
      </c>
    </row>
    <row r="39" spans="1:14" x14ac:dyDescent="0.25">
      <c r="A39" s="37" t="s">
        <v>32</v>
      </c>
      <c r="B39" s="37">
        <v>120</v>
      </c>
      <c r="C39" s="37">
        <v>120</v>
      </c>
      <c r="D39" s="37">
        <v>120</v>
      </c>
      <c r="E39" s="37">
        <v>120</v>
      </c>
      <c r="F39" s="37">
        <v>120</v>
      </c>
      <c r="G39" s="37">
        <v>152</v>
      </c>
      <c r="H39" s="37">
        <v>152</v>
      </c>
      <c r="I39" s="37">
        <v>176</v>
      </c>
      <c r="J39" s="37">
        <v>176</v>
      </c>
      <c r="K39" s="37">
        <v>176</v>
      </c>
      <c r="L39" s="37">
        <v>190</v>
      </c>
      <c r="M39" s="37">
        <v>190</v>
      </c>
      <c r="N39" s="37">
        <v>190</v>
      </c>
    </row>
    <row r="40" spans="1:14" x14ac:dyDescent="0.25">
      <c r="A40" s="37" t="s">
        <v>33</v>
      </c>
      <c r="B40" s="37">
        <v>116</v>
      </c>
      <c r="C40" s="37">
        <v>116</v>
      </c>
      <c r="D40" s="37">
        <v>116</v>
      </c>
      <c r="E40" s="37">
        <v>116</v>
      </c>
      <c r="F40" s="37">
        <v>116</v>
      </c>
      <c r="G40" s="37">
        <v>148</v>
      </c>
      <c r="H40" s="37">
        <v>148</v>
      </c>
      <c r="I40" s="37">
        <v>170</v>
      </c>
      <c r="J40" s="37">
        <v>170</v>
      </c>
      <c r="K40" s="37">
        <v>170</v>
      </c>
      <c r="L40" s="37">
        <v>184</v>
      </c>
      <c r="M40" s="37">
        <v>184</v>
      </c>
      <c r="N40" s="37">
        <v>184</v>
      </c>
    </row>
    <row r="41" spans="1:14" x14ac:dyDescent="0.25">
      <c r="A41" s="37" t="s">
        <v>34</v>
      </c>
      <c r="B41" s="37">
        <v>112</v>
      </c>
      <c r="C41" s="37">
        <v>112</v>
      </c>
      <c r="D41" s="37">
        <v>112</v>
      </c>
      <c r="E41" s="37">
        <v>112</v>
      </c>
      <c r="F41" s="37">
        <v>112</v>
      </c>
      <c r="G41" s="37">
        <v>142</v>
      </c>
      <c r="H41" s="37">
        <v>142</v>
      </c>
      <c r="I41" s="37">
        <v>164</v>
      </c>
      <c r="J41" s="37">
        <v>164</v>
      </c>
      <c r="K41" s="37">
        <v>164</v>
      </c>
      <c r="L41" s="37">
        <v>178</v>
      </c>
      <c r="M41" s="37">
        <v>178</v>
      </c>
      <c r="N41" s="37">
        <v>178</v>
      </c>
    </row>
    <row r="42" spans="1:14" ht="7.5" customHeight="1" x14ac:dyDescent="0.25">
      <c r="A42" s="7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3"/>
    </row>
    <row r="43" spans="1:14" x14ac:dyDescent="0.25">
      <c r="A43" s="11"/>
      <c r="B43" s="93" t="s">
        <v>91</v>
      </c>
      <c r="C43" s="38"/>
      <c r="D43" s="38"/>
      <c r="E43" s="38"/>
      <c r="F43" s="38"/>
      <c r="G43" s="38"/>
      <c r="H43" s="38"/>
      <c r="I43" s="38"/>
      <c r="J43" s="20"/>
      <c r="K43" s="20"/>
      <c r="L43" s="20"/>
      <c r="M43" s="22"/>
      <c r="N43" s="12"/>
    </row>
    <row r="44" spans="1:14" x14ac:dyDescent="0.25">
      <c r="A44" s="11"/>
      <c r="B44" s="76" t="s">
        <v>35</v>
      </c>
      <c r="C44" s="15" t="s">
        <v>36</v>
      </c>
      <c r="D44" s="15"/>
      <c r="E44" s="15"/>
      <c r="F44" s="15"/>
      <c r="G44" s="15"/>
      <c r="H44" s="15"/>
      <c r="I44" s="15"/>
      <c r="J44" s="15"/>
      <c r="K44" s="76"/>
      <c r="L44" s="39">
        <f>SUM(D26:D30)+SUM(H26:H29)+SUM(L26:L29)</f>
        <v>0</v>
      </c>
      <c r="M44" s="14" t="s">
        <v>37</v>
      </c>
      <c r="N44" s="12"/>
    </row>
    <row r="45" spans="1:14" x14ac:dyDescent="0.25">
      <c r="A45" s="11"/>
      <c r="B45" s="76" t="s">
        <v>38</v>
      </c>
      <c r="C45" s="15" t="s">
        <v>39</v>
      </c>
      <c r="D45" s="15"/>
      <c r="E45" s="15"/>
      <c r="F45" s="15"/>
      <c r="G45" s="15"/>
      <c r="H45" s="15"/>
      <c r="I45" s="15"/>
      <c r="J45" s="15"/>
      <c r="K45" s="22"/>
      <c r="L45" s="40">
        <f>COUNTIF(C26:C30,"Yes")+COUNTIF(G26:G29,"Yes")+COUNTIF(K26:K29,"Yes")</f>
        <v>0</v>
      </c>
      <c r="M45" s="14" t="s">
        <v>40</v>
      </c>
      <c r="N45" s="12"/>
    </row>
    <row r="46" spans="1:14" x14ac:dyDescent="0.25">
      <c r="A46" s="11"/>
      <c r="B46" s="76" t="s">
        <v>41</v>
      </c>
      <c r="C46" s="15" t="s">
        <v>42</v>
      </c>
      <c r="D46" s="15"/>
      <c r="E46" s="15"/>
      <c r="F46" s="15"/>
      <c r="G46" s="15"/>
      <c r="H46" s="15"/>
      <c r="I46" s="15"/>
      <c r="J46" s="15"/>
      <c r="K46" s="76" t="s">
        <v>43</v>
      </c>
      <c r="L46" s="41">
        <f>IF(L45=0,0,L44/L45)</f>
        <v>0</v>
      </c>
      <c r="M46" s="14" t="s">
        <v>24</v>
      </c>
      <c r="N46" s="12"/>
    </row>
    <row r="47" spans="1:14" ht="9.75" customHeight="1" x14ac:dyDescent="0.25">
      <c r="A47" s="11"/>
      <c r="B47" s="15"/>
      <c r="C47" s="15"/>
      <c r="D47" s="15"/>
      <c r="E47" s="15"/>
      <c r="F47" s="15"/>
      <c r="G47" s="15"/>
      <c r="H47" s="15"/>
      <c r="I47" s="15"/>
      <c r="J47" s="22"/>
      <c r="K47" s="15"/>
      <c r="L47" s="42"/>
      <c r="M47" s="43"/>
      <c r="N47" s="12"/>
    </row>
    <row r="48" spans="1:14" x14ac:dyDescent="0.25">
      <c r="A48" s="11"/>
      <c r="B48" s="83" t="s">
        <v>44</v>
      </c>
      <c r="C48" s="38"/>
      <c r="D48" s="38"/>
      <c r="E48" s="38"/>
      <c r="F48" s="38"/>
      <c r="G48" s="38"/>
      <c r="H48" s="38"/>
      <c r="I48" s="38"/>
      <c r="J48" s="20"/>
      <c r="K48" s="15"/>
      <c r="L48" s="20"/>
      <c r="M48" s="43"/>
      <c r="N48" s="12"/>
    </row>
    <row r="49" spans="1:20" x14ac:dyDescent="0.25">
      <c r="A49" s="11"/>
      <c r="B49" s="76" t="s">
        <v>45</v>
      </c>
      <c r="C49" s="15" t="s">
        <v>46</v>
      </c>
      <c r="D49" s="15"/>
      <c r="E49" s="15"/>
      <c r="F49" s="15"/>
      <c r="G49" s="15"/>
      <c r="H49" s="15"/>
      <c r="I49" s="15"/>
      <c r="J49" s="15"/>
      <c r="K49" s="76" t="s">
        <v>47</v>
      </c>
      <c r="L49" s="39">
        <f>L19*0.8</f>
        <v>0</v>
      </c>
      <c r="M49" s="14" t="s">
        <v>48</v>
      </c>
      <c r="N49" s="12"/>
    </row>
    <row r="50" spans="1:20" x14ac:dyDescent="0.25">
      <c r="A50" s="11"/>
      <c r="B50" s="76" t="s">
        <v>49</v>
      </c>
      <c r="C50" s="15" t="s">
        <v>50</v>
      </c>
      <c r="D50" s="15"/>
      <c r="E50" s="15"/>
      <c r="F50" s="15"/>
      <c r="G50" s="15"/>
      <c r="H50" s="15"/>
      <c r="I50" s="15"/>
      <c r="J50" s="15"/>
      <c r="K50" s="76" t="s">
        <v>51</v>
      </c>
      <c r="L50" s="44">
        <f>L15-L19</f>
        <v>0</v>
      </c>
      <c r="M50" s="14" t="s">
        <v>52</v>
      </c>
      <c r="N50" s="12"/>
    </row>
    <row r="51" spans="1:20" x14ac:dyDescent="0.25">
      <c r="A51" s="11"/>
      <c r="B51" s="76" t="s">
        <v>53</v>
      </c>
      <c r="C51" s="15" t="s">
        <v>54</v>
      </c>
      <c r="D51" s="15"/>
      <c r="E51" s="15"/>
      <c r="F51" s="15"/>
      <c r="G51" s="15"/>
      <c r="H51" s="15"/>
      <c r="I51" s="15"/>
      <c r="J51" s="15"/>
      <c r="K51" s="76" t="s">
        <v>55</v>
      </c>
      <c r="L51" s="45">
        <f>L49+L50</f>
        <v>0</v>
      </c>
      <c r="M51" s="14" t="s">
        <v>56</v>
      </c>
      <c r="N51" s="12"/>
    </row>
    <row r="52" spans="1:20" ht="8.25" customHeight="1" x14ac:dyDescent="0.25">
      <c r="A52" s="11"/>
      <c r="B52" s="15"/>
      <c r="C52" s="15"/>
      <c r="D52" s="15"/>
      <c r="E52" s="15"/>
      <c r="F52" s="15"/>
      <c r="G52" s="15"/>
      <c r="H52" s="15"/>
      <c r="I52" s="15"/>
      <c r="J52" s="22"/>
      <c r="K52" s="22"/>
      <c r="L52" s="42"/>
      <c r="M52" s="43"/>
      <c r="N52" s="12"/>
    </row>
    <row r="53" spans="1:20" x14ac:dyDescent="0.25">
      <c r="A53" s="11"/>
      <c r="B53" s="83" t="s">
        <v>57</v>
      </c>
      <c r="C53" s="38"/>
      <c r="D53" s="38"/>
      <c r="E53" s="38"/>
      <c r="F53" s="38"/>
      <c r="G53" s="38"/>
      <c r="H53" s="38"/>
      <c r="I53" s="38"/>
      <c r="J53" s="20"/>
      <c r="K53" s="22"/>
      <c r="L53" s="42"/>
      <c r="M53" s="43"/>
      <c r="N53" s="12"/>
    </row>
    <row r="54" spans="1:20" x14ac:dyDescent="0.25">
      <c r="A54" s="11"/>
      <c r="B54" s="76" t="s">
        <v>58</v>
      </c>
      <c r="C54" s="15" t="s">
        <v>59</v>
      </c>
      <c r="D54" s="38"/>
      <c r="E54" s="38"/>
      <c r="F54" s="38"/>
      <c r="G54" s="38"/>
      <c r="H54" s="38"/>
      <c r="I54" s="38"/>
      <c r="J54" s="38"/>
      <c r="K54" s="15" t="s">
        <v>60</v>
      </c>
      <c r="L54" s="46" t="e">
        <f>L21/L15</f>
        <v>#DIV/0!</v>
      </c>
      <c r="M54" s="14" t="s">
        <v>61</v>
      </c>
      <c r="N54" s="12"/>
    </row>
    <row r="55" spans="1:20" x14ac:dyDescent="0.25">
      <c r="A55" s="11"/>
      <c r="B55" s="76" t="s">
        <v>62</v>
      </c>
      <c r="C55" s="15" t="s">
        <v>63</v>
      </c>
      <c r="D55" s="15"/>
      <c r="E55" s="15"/>
      <c r="F55" s="15"/>
      <c r="G55" s="15"/>
      <c r="H55" s="15"/>
      <c r="I55" s="15"/>
      <c r="J55" s="15"/>
      <c r="K55" s="76" t="s">
        <v>64</v>
      </c>
      <c r="L55" s="41" t="e">
        <f>L46*IF(L54&lt;0.01,L54,0.01)</f>
        <v>#DIV/0!</v>
      </c>
      <c r="M55" s="14" t="s">
        <v>65</v>
      </c>
      <c r="N55" s="12"/>
    </row>
    <row r="56" spans="1:20" ht="9.75" customHeight="1" x14ac:dyDescent="0.25">
      <c r="A56" s="11"/>
      <c r="B56" s="15"/>
      <c r="C56" s="15"/>
      <c r="D56" s="15"/>
      <c r="E56" s="15"/>
      <c r="F56" s="15"/>
      <c r="G56" s="15"/>
      <c r="H56" s="15"/>
      <c r="I56" s="15"/>
      <c r="J56" s="22"/>
      <c r="K56" s="22"/>
      <c r="L56" s="22"/>
      <c r="M56" s="43"/>
      <c r="N56" s="12"/>
    </row>
    <row r="57" spans="1:20" x14ac:dyDescent="0.25">
      <c r="A57" s="11"/>
      <c r="B57" s="83" t="s">
        <v>66</v>
      </c>
      <c r="C57" s="38"/>
      <c r="D57" s="38"/>
      <c r="E57" s="38"/>
      <c r="F57" s="38"/>
      <c r="G57" s="38"/>
      <c r="H57" s="38"/>
      <c r="I57" s="38"/>
      <c r="J57" s="20"/>
      <c r="K57" s="22"/>
      <c r="L57" s="47"/>
      <c r="M57" s="43"/>
      <c r="N57" s="12"/>
    </row>
    <row r="58" spans="1:20" x14ac:dyDescent="0.25">
      <c r="A58" s="11"/>
      <c r="B58" s="76" t="s">
        <v>67</v>
      </c>
      <c r="C58" s="15" t="s">
        <v>68</v>
      </c>
      <c r="D58" s="15"/>
      <c r="E58" s="15"/>
      <c r="F58" s="15"/>
      <c r="G58" s="15"/>
      <c r="H58" s="15"/>
      <c r="I58" s="15"/>
      <c r="J58" s="22"/>
      <c r="K58" s="76" t="s">
        <v>69</v>
      </c>
      <c r="L58" s="48" t="e">
        <f>L46+L55</f>
        <v>#DIV/0!</v>
      </c>
      <c r="M58" s="14" t="s">
        <v>70</v>
      </c>
      <c r="N58" s="12"/>
      <c r="T58" s="5"/>
    </row>
    <row r="59" spans="1:20" x14ac:dyDescent="0.25">
      <c r="A59" s="11"/>
      <c r="B59" s="76" t="s">
        <v>71</v>
      </c>
      <c r="C59" s="15" t="s">
        <v>72</v>
      </c>
      <c r="D59" s="15"/>
      <c r="E59" s="15"/>
      <c r="F59" s="15"/>
      <c r="G59" s="15"/>
      <c r="H59" s="15"/>
      <c r="I59" s="15"/>
      <c r="J59" s="22"/>
      <c r="K59" s="76" t="s">
        <v>73</v>
      </c>
      <c r="L59" s="49" t="e">
        <f>L58*L13</f>
        <v>#DIV/0!</v>
      </c>
      <c r="M59" s="14" t="s">
        <v>74</v>
      </c>
      <c r="N59" s="12"/>
    </row>
    <row r="60" spans="1:20" ht="9" customHeight="1" x14ac:dyDescent="0.25">
      <c r="A60" s="23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50"/>
      <c r="M60" s="22"/>
      <c r="N60" s="12"/>
      <c r="R60" s="3"/>
    </row>
    <row r="61" spans="1:20" x14ac:dyDescent="0.25">
      <c r="A61" s="96" t="s">
        <v>75</v>
      </c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8"/>
      <c r="R61" s="3"/>
    </row>
    <row r="62" spans="1:20" ht="6.75" customHeight="1" x14ac:dyDescent="0.25">
      <c r="A62" s="23"/>
      <c r="B62" s="20"/>
      <c r="C62" s="20"/>
      <c r="D62" s="20"/>
      <c r="E62" s="20"/>
      <c r="F62" s="20"/>
      <c r="G62" s="20"/>
      <c r="H62" s="20"/>
      <c r="I62" s="20"/>
      <c r="J62" s="20"/>
      <c r="K62" s="22"/>
      <c r="L62" s="50"/>
      <c r="M62" s="22"/>
      <c r="N62" s="12"/>
      <c r="Q62" s="4"/>
    </row>
    <row r="63" spans="1:20" ht="15" customHeight="1" x14ac:dyDescent="0.25">
      <c r="A63" s="51"/>
      <c r="B63" s="52" t="s">
        <v>76</v>
      </c>
      <c r="C63" s="53"/>
      <c r="D63" s="53"/>
      <c r="E63" s="53"/>
      <c r="F63" s="53"/>
      <c r="G63" s="53"/>
      <c r="H63" s="53"/>
      <c r="I63" s="53"/>
      <c r="J63" s="54"/>
      <c r="K63" s="55"/>
      <c r="L63" s="56" t="e">
        <f>IF(L51&gt;L59,"No","Yes")</f>
        <v>#DIV/0!</v>
      </c>
      <c r="M63" s="16"/>
      <c r="N63" s="12"/>
    </row>
    <row r="64" spans="1:20" ht="15" customHeight="1" x14ac:dyDescent="0.25">
      <c r="A64" s="51"/>
      <c r="B64" s="57" t="s">
        <v>77</v>
      </c>
      <c r="C64" s="58"/>
      <c r="D64" s="22"/>
      <c r="E64" s="58"/>
      <c r="F64" s="58"/>
      <c r="G64" s="58"/>
      <c r="H64" s="58"/>
      <c r="I64" s="58"/>
      <c r="J64" s="58"/>
      <c r="K64" s="22"/>
      <c r="L64" s="22"/>
      <c r="M64" s="16"/>
      <c r="N64" s="12"/>
    </row>
    <row r="65" spans="1:17" ht="15" customHeight="1" x14ac:dyDescent="0.25">
      <c r="A65" s="51"/>
      <c r="B65" s="59"/>
      <c r="C65" s="58"/>
      <c r="D65" s="22"/>
      <c r="E65" s="58"/>
      <c r="F65" s="58"/>
      <c r="G65" s="58"/>
      <c r="H65" s="58"/>
      <c r="I65" s="58"/>
      <c r="J65" s="58"/>
      <c r="K65" s="22"/>
      <c r="L65" s="60"/>
      <c r="M65" s="22"/>
      <c r="N65" s="12"/>
    </row>
    <row r="66" spans="1:17" ht="15" customHeight="1" x14ac:dyDescent="0.25">
      <c r="A66" s="51"/>
      <c r="B66" s="79" t="s">
        <v>78</v>
      </c>
      <c r="C66" s="53"/>
      <c r="D66" s="61"/>
      <c r="E66" s="53"/>
      <c r="F66" s="53"/>
      <c r="G66" s="53"/>
      <c r="H66" s="53"/>
      <c r="I66" s="53"/>
      <c r="J66" s="53"/>
      <c r="K66" s="81" t="s">
        <v>79</v>
      </c>
      <c r="L66" s="62" t="e">
        <f>IF(L51 &gt; L59, L51-L59, "N/A")</f>
        <v>#DIV/0!</v>
      </c>
      <c r="M66" s="16" t="s">
        <v>80</v>
      </c>
      <c r="N66" s="12"/>
    </row>
    <row r="67" spans="1:17" ht="15" customHeight="1" x14ac:dyDescent="0.25">
      <c r="A67" s="51"/>
      <c r="B67" s="59"/>
      <c r="C67" s="58"/>
      <c r="D67" s="22"/>
      <c r="E67" s="58"/>
      <c r="F67" s="58"/>
      <c r="G67" s="58"/>
      <c r="H67" s="58"/>
      <c r="I67" s="58"/>
      <c r="J67" s="58"/>
      <c r="K67" s="22"/>
      <c r="L67" s="60"/>
      <c r="M67" s="22"/>
      <c r="N67" s="12"/>
      <c r="Q67" s="4"/>
    </row>
    <row r="68" spans="1:17" ht="15" customHeight="1" x14ac:dyDescent="0.25">
      <c r="A68" s="51"/>
      <c r="B68" s="80" t="s">
        <v>81</v>
      </c>
      <c r="C68" s="53"/>
      <c r="D68" s="61"/>
      <c r="E68" s="53"/>
      <c r="F68" s="53"/>
      <c r="G68" s="53"/>
      <c r="H68" s="53"/>
      <c r="I68" s="53"/>
      <c r="J68" s="53"/>
      <c r="K68" s="82" t="s">
        <v>82</v>
      </c>
      <c r="L68" s="63" t="e">
        <f>IF(L51&gt;L59,L59/L51,"N/A")</f>
        <v>#DIV/0!</v>
      </c>
      <c r="M68" s="16" t="s">
        <v>83</v>
      </c>
      <c r="N68" s="12"/>
    </row>
    <row r="69" spans="1:17" ht="15" customHeight="1" x14ac:dyDescent="0.25">
      <c r="A69" s="51"/>
      <c r="B69" s="111" t="s">
        <v>84</v>
      </c>
      <c r="C69" s="111"/>
      <c r="D69" s="111"/>
      <c r="E69" s="111"/>
      <c r="F69" s="111"/>
      <c r="G69" s="111"/>
      <c r="H69" s="111"/>
      <c r="I69" s="111"/>
      <c r="J69" s="111"/>
      <c r="K69" s="58"/>
      <c r="L69" s="50"/>
      <c r="M69" s="22"/>
      <c r="N69" s="12"/>
    </row>
    <row r="70" spans="1:17" x14ac:dyDescent="0.25">
      <c r="A70" s="64"/>
      <c r="B70" s="111"/>
      <c r="C70" s="111"/>
      <c r="D70" s="111"/>
      <c r="E70" s="111"/>
      <c r="F70" s="111"/>
      <c r="G70" s="111"/>
      <c r="H70" s="111"/>
      <c r="I70" s="111"/>
      <c r="J70" s="111"/>
      <c r="K70" s="58"/>
      <c r="L70" s="22"/>
      <c r="M70" s="22"/>
      <c r="N70" s="12"/>
    </row>
    <row r="71" spans="1:17" ht="6.75" customHeight="1" x14ac:dyDescent="0.25">
      <c r="A71" s="65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7"/>
    </row>
  </sheetData>
  <sheetProtection algorithmName="SHA-512" hashValue="wGak2rCB1/OadRwX7Svn9hWqhNVXT5ZWqobs/h+IbbYHV2JYctwP4VtmeDI/xH2vCjwxEc2oSuWF1r8ccnBbfw==" saltValue="PIjMYqgqJOT3+Ssh7ki0JQ==" spinCount="100000" sheet="1" selectLockedCells="1"/>
  <mergeCells count="20">
    <mergeCell ref="B69:J70"/>
    <mergeCell ref="B21:K22"/>
    <mergeCell ref="A6:N6"/>
    <mergeCell ref="A32:N32"/>
    <mergeCell ref="A61:N61"/>
    <mergeCell ref="B35:N35"/>
    <mergeCell ref="J9:K9"/>
    <mergeCell ref="D9:F9"/>
    <mergeCell ref="B37:N37"/>
    <mergeCell ref="A36:A37"/>
    <mergeCell ref="B16:J17"/>
    <mergeCell ref="O21:Q22"/>
    <mergeCell ref="V16:W17"/>
    <mergeCell ref="A2:N2"/>
    <mergeCell ref="A3:N4"/>
    <mergeCell ref="E1:J1"/>
    <mergeCell ref="A1:D1"/>
    <mergeCell ref="K1:N1"/>
    <mergeCell ref="D10:K10"/>
    <mergeCell ref="D11:K11"/>
  </mergeCells>
  <printOptions horizontalCentered="1" verticalCentered="1"/>
  <pageMargins left="0.25" right="0.25" top="0.75" bottom="0.75" header="0.3" footer="0.3"/>
  <pageSetup scale="64" fitToWidth="0" fitToHeight="0" orientation="portrait" r:id="rId1"/>
  <colBreaks count="1" manualBreakCount="1">
    <brk id="14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2790C3B-5BFA-4B28-9F91-C17C42C5093C}">
          <x14:formula1>
            <xm:f>lists!$A$2:$A$3</xm:f>
          </x14:formula1>
          <xm:sqref>K26:K29 C26:C30 G26:G29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FC6AB-4E17-4642-BA87-A98FC6CE2C44}">
  <dimension ref="A1:A3"/>
  <sheetViews>
    <sheetView workbookViewId="0">
      <selection activeCell="C9" sqref="C9"/>
    </sheetView>
  </sheetViews>
  <sheetFormatPr defaultRowHeight="15" x14ac:dyDescent="0.25"/>
  <sheetData>
    <row r="1" spans="1:1" x14ac:dyDescent="0.25">
      <c r="A1" s="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B30F33FD16B34CAA58F1E18E2776DF" ma:contentTypeVersion="6" ma:contentTypeDescription="Create a new document." ma:contentTypeScope="" ma:versionID="7934ba24d2a04ffd978b87601955aa4a">
  <xsd:schema xmlns:xsd="http://www.w3.org/2001/XMLSchema" xmlns:xs="http://www.w3.org/2001/XMLSchema" xmlns:p="http://schemas.microsoft.com/office/2006/metadata/properties" xmlns:ns2="48422074-7e3b-440f-89bb-11ca9694c809" xmlns:ns3="0fb435e6-22b0-445c-904d-be41999f5336" targetNamespace="http://schemas.microsoft.com/office/2006/metadata/properties" ma:root="true" ma:fieldsID="2784757e0508934ec9004bfbd60832dd" ns2:_="" ns3:_="">
    <xsd:import namespace="48422074-7e3b-440f-89bb-11ca9694c809"/>
    <xsd:import namespace="0fb435e6-22b0-445c-904d-be41999f53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22074-7e3b-440f-89bb-11ca9694c8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b435e6-22b0-445c-904d-be41999f533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fb435e6-22b0-445c-904d-be41999f5336">
      <UserInfo>
        <DisplayName>Thompson, Kermit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1E36F5-3510-4968-B852-426BBF9D95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422074-7e3b-440f-89bb-11ca9694c809"/>
    <ds:schemaRef ds:uri="0fb435e6-22b0-445c-904d-be41999f53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E7A567-37D4-481C-8F99-6F18C5388FE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497f733-e134-4e71-9b2f-4ad9de78654d"/>
    <ds:schemaRef ds:uri="c3b3fa7a-42f7-4826-b2db-baa3bc94608c"/>
    <ds:schemaRef ds:uri="0fb435e6-22b0-445c-904d-be41999f5336"/>
  </ds:schemaRefs>
</ds:datastoreItem>
</file>

<file path=customXml/itemProps3.xml><?xml version="1.0" encoding="utf-8"?>
<ds:datastoreItem xmlns:ds="http://schemas.openxmlformats.org/officeDocument/2006/customXml" ds:itemID="{72A1CDD1-E691-4750-95A6-2F2A2C3EA5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Space Standards Calculation</vt:lpstr>
      <vt:lpstr>lists</vt:lpstr>
      <vt:lpstr>'Space Standards Calculation'!Print_Area</vt:lpstr>
    </vt:vector>
  </TitlesOfParts>
  <Manager/>
  <Company>State of Connecticut DAS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O'Brien, Timothy</dc:creator>
  <cp:keywords/>
  <dc:description/>
  <cp:lastModifiedBy>Ross, Nicholas</cp:lastModifiedBy>
  <cp:revision/>
  <dcterms:created xsi:type="dcterms:W3CDTF">2022-03-08T19:57:23Z</dcterms:created>
  <dcterms:modified xsi:type="dcterms:W3CDTF">2025-06-03T12:22:42Z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0x0101009DB30F33FD16B34CAA58F1E18E2776DF</vt:lpwstr>
  </property>
  <property fmtid="{D5CDD505-2E9C-101B-9397-08002B2CF9AE}" pid="3" name="MediaServiceImageTags">
    <vt:lpwstr/>
  </property>
</Properties>
</file>